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CHIQUITO TEAM BAND/"/>
    </mc:Choice>
  </mc:AlternateContent>
  <xr:revisionPtr revIDLastSave="0" documentId="8_{38D3ED27-2C5B-47FE-A182-D59DF7FB61A5}" xr6:coauthVersionLast="47" xr6:coauthVersionMax="47" xr10:uidLastSave="{00000000-0000-0000-0000-000000000000}"/>
  <bookViews>
    <workbookView xWindow="-120" yWindow="-120" windowWidth="29040" windowHeight="15840" xr2:uid="{D1F78BAC-84C4-4E9B-8CE1-4EBBFA3E55E2}"/>
  </bookViews>
  <sheets>
    <sheet name="Ejec.presu.dic.2024" sheetId="14" r:id="rId1"/>
  </sheets>
  <externalReferences>
    <externalReference r:id="rId2"/>
    <externalReference r:id="rId3"/>
    <externalReference r:id="rId4"/>
  </externalReferences>
  <definedNames>
    <definedName name="_xlnm._FilterDatabase" localSheetId="0" hidden="1">'Ejec.presu.dic.2024'!$F$12:$Q$93</definedName>
    <definedName name="_xlnm.Print_Titles" localSheetId="0">'Ejec.presu.dic.2024'!$3:$9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9" i="14" l="1"/>
  <c r="Q80" i="14"/>
  <c r="Q81" i="14"/>
  <c r="Q82" i="14"/>
  <c r="Q83" i="14"/>
  <c r="Q79" i="14"/>
  <c r="Q75" i="14"/>
  <c r="Q76" i="14"/>
  <c r="Q77" i="14"/>
  <c r="Q73" i="14"/>
  <c r="Q70" i="14"/>
  <c r="P57" i="14"/>
  <c r="Q52" i="14"/>
  <c r="P49" i="14"/>
  <c r="Q42" i="14"/>
  <c r="Q43" i="14"/>
  <c r="Q45" i="14"/>
  <c r="Q46" i="14"/>
  <c r="Q48" i="14"/>
  <c r="P40" i="14"/>
  <c r="Q34" i="14"/>
  <c r="Q35" i="14"/>
  <c r="Q36" i="14"/>
  <c r="Q38" i="14"/>
  <c r="Q39" i="14"/>
  <c r="Q31" i="14"/>
  <c r="Q22" i="14"/>
  <c r="Q25" i="14"/>
  <c r="Q28" i="14"/>
  <c r="Q17" i="14"/>
  <c r="Q18" i="14"/>
  <c r="P85" i="14"/>
  <c r="P78" i="14"/>
  <c r="Q92" i="14"/>
  <c r="P91" i="14"/>
  <c r="O91" i="14"/>
  <c r="N91" i="14"/>
  <c r="M91" i="14"/>
  <c r="L91" i="14"/>
  <c r="K91" i="14"/>
  <c r="J91" i="14"/>
  <c r="I91" i="14"/>
  <c r="I84" i="14" s="1"/>
  <c r="H91" i="14"/>
  <c r="H84" i="14" s="1"/>
  <c r="G91" i="14"/>
  <c r="F91" i="14"/>
  <c r="E91" i="14"/>
  <c r="Q90" i="14"/>
  <c r="P88" i="14"/>
  <c r="O88" i="14"/>
  <c r="O84" i="14" s="1"/>
  <c r="N88" i="14"/>
  <c r="M88" i="14"/>
  <c r="L88" i="14"/>
  <c r="L84" i="14" s="1"/>
  <c r="K88" i="14"/>
  <c r="K84" i="14" s="1"/>
  <c r="J88" i="14"/>
  <c r="I88" i="14"/>
  <c r="H88" i="14"/>
  <c r="G88" i="14"/>
  <c r="F88" i="14"/>
  <c r="E88" i="14"/>
  <c r="Q87" i="14"/>
  <c r="Q86" i="14"/>
  <c r="O85" i="14"/>
  <c r="N85" i="14"/>
  <c r="M85" i="14"/>
  <c r="M84" i="14" s="1"/>
  <c r="L85" i="14"/>
  <c r="K85" i="14"/>
  <c r="J85" i="14"/>
  <c r="J84" i="14" s="1"/>
  <c r="I85" i="14"/>
  <c r="H85" i="14"/>
  <c r="G85" i="14"/>
  <c r="F85" i="14"/>
  <c r="E85" i="14"/>
  <c r="E84" i="14"/>
  <c r="O78" i="14"/>
  <c r="N78" i="14"/>
  <c r="M78" i="14"/>
  <c r="L78" i="14"/>
  <c r="K78" i="14"/>
  <c r="J78" i="14"/>
  <c r="I78" i="14"/>
  <c r="H78" i="14"/>
  <c r="G78" i="14"/>
  <c r="F78" i="14"/>
  <c r="E78" i="14"/>
  <c r="Q74" i="14"/>
  <c r="O72" i="14"/>
  <c r="N72" i="14"/>
  <c r="M72" i="14"/>
  <c r="L72" i="14"/>
  <c r="K72" i="14"/>
  <c r="J72" i="14"/>
  <c r="I72" i="14"/>
  <c r="H72" i="14"/>
  <c r="G72" i="14"/>
  <c r="F72" i="14"/>
  <c r="E72" i="14"/>
  <c r="Q71" i="14"/>
  <c r="F69" i="14"/>
  <c r="E69" i="14"/>
  <c r="Q69" i="14" s="1"/>
  <c r="F68" i="14"/>
  <c r="F67" i="14" s="1"/>
  <c r="E68" i="14"/>
  <c r="O67" i="14"/>
  <c r="N67" i="14"/>
  <c r="M67" i="14"/>
  <c r="L67" i="14"/>
  <c r="K67" i="14"/>
  <c r="J67" i="14"/>
  <c r="I67" i="14"/>
  <c r="H67" i="14"/>
  <c r="G67" i="14"/>
  <c r="F66" i="14"/>
  <c r="Q66" i="14" s="1"/>
  <c r="F65" i="14"/>
  <c r="Q64" i="14"/>
  <c r="F63" i="14"/>
  <c r="Q63" i="14" s="1"/>
  <c r="F62" i="14"/>
  <c r="Q62" i="14" s="1"/>
  <c r="F61" i="14"/>
  <c r="F60" i="14"/>
  <c r="Q60" i="14" s="1"/>
  <c r="F59" i="14"/>
  <c r="Q59" i="14" s="1"/>
  <c r="F58" i="14"/>
  <c r="Q58" i="14" s="1"/>
  <c r="O57" i="14"/>
  <c r="N57" i="14"/>
  <c r="M57" i="14"/>
  <c r="L57" i="14"/>
  <c r="K57" i="14"/>
  <c r="J57" i="14"/>
  <c r="I57" i="14"/>
  <c r="H57" i="14"/>
  <c r="G57" i="14"/>
  <c r="E57" i="14"/>
  <c r="Q56" i="14"/>
  <c r="Q55" i="14"/>
  <c r="Q54" i="14"/>
  <c r="F53" i="14"/>
  <c r="Q53" i="14" s="1"/>
  <c r="Q51" i="14"/>
  <c r="Q50" i="14"/>
  <c r="O49" i="14"/>
  <c r="N49" i="14"/>
  <c r="M49" i="14"/>
  <c r="L49" i="14"/>
  <c r="K49" i="14"/>
  <c r="J49" i="14"/>
  <c r="I49" i="14"/>
  <c r="H49" i="14"/>
  <c r="G49" i="14"/>
  <c r="E49" i="14"/>
  <c r="Q47" i="14"/>
  <c r="Q44" i="14"/>
  <c r="H41" i="14"/>
  <c r="Q41" i="14" s="1"/>
  <c r="O40" i="14"/>
  <c r="N40" i="14"/>
  <c r="M40" i="14"/>
  <c r="L40" i="14"/>
  <c r="K40" i="14"/>
  <c r="J40" i="14"/>
  <c r="I40" i="14"/>
  <c r="G40" i="14"/>
  <c r="F40" i="14"/>
  <c r="E40" i="14"/>
  <c r="Q37" i="14"/>
  <c r="Q33" i="14"/>
  <c r="Q32" i="14"/>
  <c r="O30" i="14"/>
  <c r="N30" i="14"/>
  <c r="M30" i="14"/>
  <c r="M13" i="14" s="1"/>
  <c r="M93" i="14" s="1"/>
  <c r="L30" i="14"/>
  <c r="K30" i="14"/>
  <c r="J30" i="14"/>
  <c r="I30" i="14"/>
  <c r="H30" i="14"/>
  <c r="G30" i="14"/>
  <c r="F30" i="14"/>
  <c r="E30" i="14"/>
  <c r="Q29" i="14"/>
  <c r="Q27" i="14"/>
  <c r="Q26" i="14"/>
  <c r="Q24" i="14"/>
  <c r="Q23" i="14"/>
  <c r="Q21" i="14"/>
  <c r="O20" i="14"/>
  <c r="N20" i="14"/>
  <c r="M20" i="14"/>
  <c r="L20" i="14"/>
  <c r="K20" i="14"/>
  <c r="J20" i="14"/>
  <c r="I20" i="14"/>
  <c r="H20" i="14"/>
  <c r="G20" i="14"/>
  <c r="F20" i="14"/>
  <c r="E20" i="14"/>
  <c r="Q19" i="14"/>
  <c r="Q16" i="14"/>
  <c r="O14" i="14"/>
  <c r="N14" i="14"/>
  <c r="M14" i="14"/>
  <c r="L14" i="14"/>
  <c r="K14" i="14"/>
  <c r="J14" i="14"/>
  <c r="I14" i="14"/>
  <c r="H14" i="14"/>
  <c r="G14" i="14"/>
  <c r="F14" i="14"/>
  <c r="E14" i="14"/>
  <c r="P84" i="14" l="1"/>
  <c r="P72" i="14"/>
  <c r="Q72" i="14" s="1"/>
  <c r="O13" i="14"/>
  <c r="O93" i="14" s="1"/>
  <c r="N84" i="14"/>
  <c r="I13" i="14"/>
  <c r="I93" i="14" s="1"/>
  <c r="J13" i="14"/>
  <c r="J93" i="14" s="1"/>
  <c r="Q88" i="14"/>
  <c r="K13" i="14"/>
  <c r="K93" i="14" s="1"/>
  <c r="L13" i="14"/>
  <c r="L93" i="14" s="1"/>
  <c r="F84" i="14"/>
  <c r="G13" i="14"/>
  <c r="G93" i="14" s="1"/>
  <c r="G84" i="14"/>
  <c r="Q91" i="14"/>
  <c r="N13" i="14"/>
  <c r="N93" i="14" s="1"/>
  <c r="Q78" i="14"/>
  <c r="P67" i="14"/>
  <c r="Q68" i="14"/>
  <c r="Q65" i="14"/>
  <c r="Q61" i="14"/>
  <c r="P30" i="14"/>
  <c r="Q30" i="14" s="1"/>
  <c r="P20" i="14"/>
  <c r="Q20" i="14" s="1"/>
  <c r="P14" i="14"/>
  <c r="Q14" i="14" s="1"/>
  <c r="Q15" i="14"/>
  <c r="Q85" i="14"/>
  <c r="H40" i="14"/>
  <c r="Q40" i="14" s="1"/>
  <c r="F57" i="14"/>
  <c r="Q57" i="14" s="1"/>
  <c r="F49" i="14"/>
  <c r="F13" i="14" s="1"/>
  <c r="F93" i="14" s="1"/>
  <c r="E67" i="14"/>
  <c r="Q84" i="14" l="1"/>
  <c r="Q49" i="14"/>
  <c r="P13" i="14"/>
  <c r="P93" i="14" s="1"/>
  <c r="H13" i="14"/>
  <c r="H93" i="14" s="1"/>
  <c r="Q67" i="14"/>
  <c r="E13" i="14"/>
  <c r="E93" i="14" l="1"/>
  <c r="Q93" i="14" s="1"/>
  <c r="Q13" i="14"/>
</calcChain>
</file>

<file path=xl/sharedStrings.xml><?xml version="1.0" encoding="utf-8"?>
<sst xmlns="http://schemas.openxmlformats.org/spreadsheetml/2006/main" count="104" uniqueCount="104">
  <si>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</si>
  <si>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</si>
  <si>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</si>
  <si>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</si>
  <si>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</si>
  <si>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</si>
  <si>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</si>
  <si>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</si>
  <si>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</si>
  <si>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</si>
  <si>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</si>
  <si>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</si>
  <si>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</si>
  <si>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</si>
  <si>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</si>
  <si>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</si>
  <si>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</si>
  <si>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</si>
  <si>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</si>
  <si>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</si>
  <si>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</si>
  <si>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</si>
  <si>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</si>
  <si>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</si>
  <si>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</si>
  <si>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</si>
  <si>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</si>
  <si>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</si>
  <si>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</si>
  <si>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</si>
  <si>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</si>
  <si>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</si>
  <si>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</si>
  <si>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</si>
  <si>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</si>
  <si>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</si>
  <si>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</si>
  <si>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</si>
  <si>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</si>
  <si>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</si>
  <si>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</si>
  <si>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</si>
  <si>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</si>
  <si>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</si>
  <si>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</si>
  <si>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</si>
  <si>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</si>
  <si>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</si>
  <si>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</si>
  <si>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</si>
  <si>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</si>
  <si>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</si>
  <si>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</si>
  <si>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</si>
  <si>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</si>
  <si>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</si>
  <si>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</si>
  <si>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</si>
  <si>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</si>
  <si>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</si>
  <si>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</si>
  <si>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</si>
  <si>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</si>
  <si>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</si>
  <si>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</si>
  <si>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</si>
  <si>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</si>
  <si>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</si>
  <si>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</si>
  <si>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</si>
  <si>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</si>
  <si>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</si>
  <si>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</si>
  <si>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</si>
  <si>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</si>
  <si>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</si>
  <si>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</si>
  <si>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</si>
  <si>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</si>
  <si>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</si>
  <si>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</si>
  <si>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</si>
  <si>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</si>
  <si>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</si>
  <si>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</si>
  <si>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</si>
  <si>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</si>
  <si>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</si>
  <si>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</si>
  <si>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</si>
  <si>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</si>
  <si>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</si>
  <si>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</si>
  <si>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</si>
  <si>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</si>
  <si>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</si>
  <si>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</si>
  <si>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</si>
  <si>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</si>
  <si>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</si>
  <si>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indexed="8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</si>
  <si>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indexed="8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</si>
  <si>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indexed="8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</si>
  <si>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( Informe del 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</si>
</sst>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4" fillId="3" borderId="3" xfId="1" applyFont="1" applyFill="1" applyBorder="1" applyAlignment="1">
      <alignment horizontal="left"/>
    </xf>
    <xf numFmtId="164" fontId="4" fillId="3" borderId="3" xfId="0" applyNumberFormat="1" applyFont="1" applyFill="1" applyBorder="1"/>
    <xf numFmtId="0" fontId="0" fillId="0" borderId="0" xfId="0" applyAlignment="1">
      <alignment horizontal="left" indent="1"/>
    </xf>
    <xf numFmtId="164" fontId="2" fillId="4" borderId="4" xfId="1" applyFont="1" applyFill="1" applyBorder="1" applyAlignment="1">
      <alignment horizontal="left" indent="1"/>
    </xf>
    <xf numFmtId="164" fontId="2" fillId="4" borderId="4" xfId="1" applyFont="1" applyFill="1" applyBorder="1"/>
    <xf numFmtId="0" fontId="0" fillId="0" borderId="0" xfId="0" applyAlignment="1">
      <alignment horizontal="left" indent="2"/>
    </xf>
    <xf numFmtId="164" fontId="2" fillId="0" borderId="3" xfId="1" applyFont="1" applyBorder="1" applyAlignment="1">
      <alignment horizontal="left" indent="2"/>
    </xf>
    <xf numFmtId="164" fontId="2" fillId="0" borderId="3" xfId="1" applyFont="1" applyBorder="1"/>
    <xf numFmtId="164" fontId="2" fillId="4" borderId="4" xfId="0" applyNumberFormat="1" applyFont="1" applyFill="1" applyBorder="1"/>
    <xf numFmtId="164" fontId="2" fillId="0" borderId="3" xfId="0" applyNumberFormat="1" applyFont="1" applyBorder="1"/>
    <xf numFmtId="0" fontId="2" fillId="0" borderId="3" xfId="0" applyFont="1" applyBorder="1" applyAlignment="1">
      <alignment horizontal="left" indent="2"/>
    </xf>
    <xf numFmtId="164" fontId="2" fillId="4" borderId="4" xfId="0" applyNumberFormat="1" applyFont="1" applyFill="1" applyBorder="1" applyAlignment="1">
      <alignment horizontal="left" indent="1"/>
    </xf>
    <xf numFmtId="164" fontId="3" fillId="0" borderId="5" xfId="1" applyFont="1" applyBorder="1" applyAlignment="1">
      <alignment horizontal="left"/>
    </xf>
    <xf numFmtId="164" fontId="3" fillId="0" borderId="5" xfId="1" applyFont="1" applyBorder="1"/>
    <xf numFmtId="0" fontId="0" fillId="0" borderId="6" xfId="0" applyBorder="1"/>
    <xf numFmtId="0" fontId="0" fillId="0" borderId="6" xfId="0" applyBorder="1" applyAlignment="1">
      <alignment wrapText="1"/>
    </xf>
    <xf numFmtId="164" fontId="1" fillId="0" borderId="3" xfId="1" applyFont="1" applyBorder="1" applyAlignment="1">
      <alignment horizontal="left" indent="2"/>
    </xf>
    <xf numFmtId="4" fontId="0" fillId="0" borderId="0" xfId="0" applyNumberFormat="1"/>
    <xf numFmtId="0" fontId="11" fillId="0" borderId="6" xfId="0" applyFont="1" applyBorder="1"/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1D5C93-B62A-4060-91DE-EF4B56CA4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217716</xdr:colOff>
      <xdr:row>103</xdr:row>
      <xdr:rowOff>27213</xdr:rowOff>
    </xdr:from>
    <xdr:to>
      <xdr:col>16</xdr:col>
      <xdr:colOff>435430</xdr:colOff>
      <xdr:row>115</xdr:row>
      <xdr:rowOff>59620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EF5D313-FBDE-4E65-BDBE-8F54177D569C}"/>
            </a:ext>
          </a:extLst>
        </xdr:cNvPr>
        <xdr:cNvGrpSpPr/>
      </xdr:nvGrpSpPr>
      <xdr:grpSpPr>
        <a:xfrm>
          <a:off x="217716" y="20029713"/>
          <a:ext cx="30490649" cy="2268711"/>
          <a:chOff x="176894" y="20383499"/>
          <a:chExt cx="27336750" cy="2318407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08FCA55-EDAD-5770-EEF1-A626868DC3AD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8819B01-CD5E-7CC7-87C8-AFC45D05C6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056E220A-D723-7824-BF8D-F80FF2145368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AA4A3982-060F-D8E5-EB49-934FDF2FACC2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67606FF5-B01E-68AF-EA04-CFD382BED35E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52213F27-16E7-430D-8764-3FCDE5918B64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A1D27-CB2E-4B97-A5E0-92367D1C710A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BE69-F8AE-4871-98AF-B22549E48AAA}">
  <sheetPr>
    <pageSetUpPr fitToPage="1"/>
  </sheetPr>
  <dimension ref="B4:S100"/>
  <sheetViews>
    <sheetView showGridLines="0" tabSelected="1" zoomScale="46" zoomScaleNormal="46" workbookViewId="0">
      <selection activeCell="G100" sqref="G100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24.28515625" customWidth="1"/>
    <col min="15" max="16" width="23.5703125" bestFit="1" customWidth="1"/>
    <col min="17" max="17" width="25" bestFit="1" customWidth="1"/>
    <col min="18" max="18" width="19.28515625" bestFit="1" customWidth="1"/>
    <col min="19" max="19" width="15.28515625" bestFit="1" customWidth="1"/>
  </cols>
  <sheetData>
    <row r="4" spans="2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9" ht="28.5" x14ac:dyDescent="0.25">
      <c r="B6" s="27" t="s"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2:19" ht="15.75" x14ac:dyDescent="0.25">
      <c r="B7" s="29">
        <v>2024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2:19" ht="15.75" x14ac:dyDescent="0.25">
      <c r="B8" s="31" t="s">
        <v>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2:19" ht="15.75" x14ac:dyDescent="0.25">
      <c r="B9" s="32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2:19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9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9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9" x14ac:dyDescent="0.25">
      <c r="B13" s="6" t="s">
        <v>19</v>
      </c>
      <c r="C13" s="7">
        <v>13772224962</v>
      </c>
      <c r="D13" s="7">
        <v>498832438</v>
      </c>
      <c r="E13" s="8">
        <f t="shared" ref="E13:O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1968674331.7</v>
      </c>
      <c r="I13" s="8">
        <f>+I14+I20+I30+I40+I49+I57+I67+I72+I78+I85+I88+I91</f>
        <v>2097695918.21</v>
      </c>
      <c r="J13" s="8">
        <f>+J14+J20+J30+J40+J49+J57+J67+J72+J78+J85+J88+J91</f>
        <v>1360522286.6599998</v>
      </c>
      <c r="K13" s="8">
        <f>+K14+K20+K30+K40+K49+K57+K67+K72+K78+K85+K88+K91</f>
        <v>710661522.46000004</v>
      </c>
      <c r="L13" s="8">
        <f t="shared" si="0"/>
        <v>1057075416.8100001</v>
      </c>
      <c r="M13" s="8">
        <f t="shared" si="0"/>
        <v>2493592620.1100001</v>
      </c>
      <c r="N13" s="8">
        <f t="shared" si="0"/>
        <v>2314740186.8000002</v>
      </c>
      <c r="O13" s="8">
        <f t="shared" si="0"/>
        <v>1665555265.2399998</v>
      </c>
      <c r="P13" s="8">
        <f t="shared" ref="P13" si="1">+P14+P20+P30+P40+P49+P57+P67+P72+P78+P85+P88+P91</f>
        <v>2836332541.8299999</v>
      </c>
      <c r="Q13" s="9">
        <f>+SUM(E13:P13)</f>
        <v>19889226297.540001</v>
      </c>
      <c r="R13" s="25"/>
      <c r="S13" s="7"/>
    </row>
    <row r="14" spans="2:19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:O14" si="3">+SUM(K15:K19)</f>
        <v>131029669.94</v>
      </c>
      <c r="L14" s="11">
        <f t="shared" si="3"/>
        <v>134019810.36</v>
      </c>
      <c r="M14" s="11">
        <f t="shared" si="3"/>
        <v>133378351.18000001</v>
      </c>
      <c r="N14" s="11">
        <f t="shared" si="3"/>
        <v>233809065.04000002</v>
      </c>
      <c r="O14" s="11">
        <f t="shared" si="3"/>
        <v>136516003.10999998</v>
      </c>
      <c r="P14" s="11">
        <f t="shared" ref="P14" si="4">+SUM(P15:P19)</f>
        <v>329367124.26999998</v>
      </c>
      <c r="Q14" s="12">
        <f t="shared" ref="Q14:Q77" si="5">+SUM(E14:P14)</f>
        <v>1959384233.3799999</v>
      </c>
      <c r="R14" s="25"/>
    </row>
    <row r="15" spans="2:19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>
        <v>111578456.67</v>
      </c>
      <c r="O15" s="14">
        <v>112595890.31999999</v>
      </c>
      <c r="P15" s="14">
        <v>210273773.65000001</v>
      </c>
      <c r="Q15" s="15">
        <f t="shared" si="5"/>
        <v>1407584583.5200002</v>
      </c>
    </row>
    <row r="16" spans="2:19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>
        <v>105222410.43000001</v>
      </c>
      <c r="O16" s="14">
        <v>7062250</v>
      </c>
      <c r="P16" s="14">
        <v>102166777.48999999</v>
      </c>
      <c r="Q16" s="15">
        <f t="shared" si="5"/>
        <v>355556526.19999999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5">
        <f t="shared" si="5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5">
        <f t="shared" si="5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>
        <v>17008197.940000001</v>
      </c>
      <c r="O19" s="14">
        <v>16857862.789999999</v>
      </c>
      <c r="P19" s="14">
        <v>16926573.129999999</v>
      </c>
      <c r="Q19" s="15">
        <f t="shared" si="5"/>
        <v>196243123.66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6">+SUM(E21:E29)</f>
        <v>40556595.619999997</v>
      </c>
      <c r="F20" s="11">
        <f t="shared" si="6"/>
        <v>91554973.600000009</v>
      </c>
      <c r="G20" s="11">
        <f t="shared" si="6"/>
        <v>57668012.760000005</v>
      </c>
      <c r="H20" s="11">
        <f t="shared" si="6"/>
        <v>113928389.41</v>
      </c>
      <c r="I20" s="11">
        <f t="shared" si="6"/>
        <v>86679827.090000004</v>
      </c>
      <c r="J20" s="11">
        <f t="shared" si="6"/>
        <v>137975290.47999999</v>
      </c>
      <c r="K20" s="11">
        <f t="shared" si="6"/>
        <v>64604355.950000003</v>
      </c>
      <c r="L20" s="11">
        <f>+SUM(L21:L29)</f>
        <v>23185808</v>
      </c>
      <c r="M20" s="11">
        <f>+SUM(M21:M29)</f>
        <v>50017121</v>
      </c>
      <c r="N20" s="11">
        <f>+SUM(N21:N29)</f>
        <v>55559348.640000001</v>
      </c>
      <c r="O20" s="11">
        <f t="shared" ref="O20:P20" si="7">+SUM(O21:O29)</f>
        <v>93626471.510000005</v>
      </c>
      <c r="P20" s="11">
        <f t="shared" si="7"/>
        <v>125348472.02</v>
      </c>
      <c r="Q20" s="12">
        <f t="shared" si="5"/>
        <v>940704666.08000004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>
        <v>3651279.71</v>
      </c>
      <c r="O21" s="14">
        <v>3535539.84</v>
      </c>
      <c r="P21" s="14">
        <v>4399135.1900000004</v>
      </c>
      <c r="Q21" s="15">
        <f t="shared" si="5"/>
        <v>40754534.409999996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>
        <v>5631380</v>
      </c>
      <c r="O22" s="14">
        <v>0</v>
      </c>
      <c r="P22" s="14">
        <v>27844838.719999999</v>
      </c>
      <c r="Q22" s="15">
        <f t="shared" si="5"/>
        <v>144826923.18000001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>
        <v>1311420.93</v>
      </c>
      <c r="O23" s="14">
        <v>3441954.51</v>
      </c>
      <c r="P23" s="14">
        <v>5563574.71</v>
      </c>
      <c r="Q23" s="15">
        <f t="shared" si="5"/>
        <v>33693862.189999998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>
        <v>177500</v>
      </c>
      <c r="O24" s="14">
        <v>1177500</v>
      </c>
      <c r="P24" s="14">
        <v>2309660</v>
      </c>
      <c r="Q24" s="15">
        <f t="shared" si="5"/>
        <v>43266408.870000005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>
        <v>9601997.6799999997</v>
      </c>
      <c r="O25" s="14">
        <v>4828772.58</v>
      </c>
      <c r="P25" s="14">
        <v>10250738.130000001</v>
      </c>
      <c r="Q25" s="15">
        <f t="shared" si="5"/>
        <v>129556161.8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>
        <v>3677982.13</v>
      </c>
      <c r="O26" s="14">
        <v>3902939.6</v>
      </c>
      <c r="P26" s="14">
        <v>3955468.01</v>
      </c>
      <c r="Q26" s="15">
        <f t="shared" si="5"/>
        <v>68053366.769999996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2006728.07</v>
      </c>
      <c r="K27" s="14">
        <v>1235240.98</v>
      </c>
      <c r="L27" s="14">
        <v>1142112.19</v>
      </c>
      <c r="M27" s="14">
        <v>2817312.07</v>
      </c>
      <c r="N27" s="14">
        <v>5081127.28</v>
      </c>
      <c r="O27" s="14">
        <v>7045903.0599999996</v>
      </c>
      <c r="P27" s="14">
        <v>7956955.0700000003</v>
      </c>
      <c r="Q27" s="15">
        <f t="shared" si="5"/>
        <v>36143937.450000003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30226026.949999999</v>
      </c>
      <c r="L28" s="14">
        <v>3686047.36</v>
      </c>
      <c r="M28" s="14">
        <v>28573535.670000002</v>
      </c>
      <c r="N28" s="14">
        <v>23459649.59</v>
      </c>
      <c r="O28" s="14">
        <v>66730837.079999998</v>
      </c>
      <c r="P28" s="14">
        <v>57315838.670000002</v>
      </c>
      <c r="Q28" s="15">
        <f t="shared" si="5"/>
        <v>399706420.32999998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>
        <v>2967011.32</v>
      </c>
      <c r="O29" s="14">
        <v>2963024.84</v>
      </c>
      <c r="P29" s="14">
        <v>5752263.5199999996</v>
      </c>
      <c r="Q29" s="15">
        <f t="shared" si="5"/>
        <v>44703051.079999998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8">+SUM(E31:E39)</f>
        <v>3027970.37</v>
      </c>
      <c r="F30" s="11">
        <f t="shared" si="8"/>
        <v>86053694.749999985</v>
      </c>
      <c r="G30" s="11">
        <f t="shared" si="8"/>
        <v>77158710.769999996</v>
      </c>
      <c r="H30" s="11">
        <f t="shared" si="8"/>
        <v>44307623.410000004</v>
      </c>
      <c r="I30" s="11">
        <f t="shared" si="8"/>
        <v>89385847.239999995</v>
      </c>
      <c r="J30" s="11">
        <f>+SUM(J31:J39)</f>
        <v>79366224.799999997</v>
      </c>
      <c r="K30" s="11">
        <f t="shared" si="8"/>
        <v>4076391.0599999996</v>
      </c>
      <c r="L30" s="11">
        <f>+SUM(L31:L39)</f>
        <v>27507802.000000004</v>
      </c>
      <c r="M30" s="11">
        <f>+SUM(M31:M39)</f>
        <v>20755788.009999998</v>
      </c>
      <c r="N30" s="11">
        <f t="shared" si="8"/>
        <v>22046940.440000001</v>
      </c>
      <c r="O30" s="11">
        <f t="shared" si="8"/>
        <v>23982883.709999997</v>
      </c>
      <c r="P30" s="11">
        <f t="shared" si="8"/>
        <v>15394439.629999999</v>
      </c>
      <c r="Q30" s="12">
        <f t="shared" si="5"/>
        <v>493064316.18999994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4">
        <v>14207338.43</v>
      </c>
      <c r="J31" s="14">
        <v>37472254.020000003</v>
      </c>
      <c r="K31" s="14">
        <v>1305802.18</v>
      </c>
      <c r="L31" s="14">
        <v>182790</v>
      </c>
      <c r="M31" s="14">
        <v>5356459.55</v>
      </c>
      <c r="N31" s="14">
        <v>247849.78</v>
      </c>
      <c r="O31" s="14">
        <v>16886614.25</v>
      </c>
      <c r="P31" s="14">
        <v>4222781.95</v>
      </c>
      <c r="Q31" s="15">
        <f t="shared" si="5"/>
        <v>135557062.29000002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>
        <v>0</v>
      </c>
      <c r="O32" s="14">
        <v>0</v>
      </c>
      <c r="P32" s="14">
        <v>0</v>
      </c>
      <c r="Q32" s="15">
        <f t="shared" si="5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>
        <v>503776.87</v>
      </c>
      <c r="O33" s="14">
        <v>23142.63</v>
      </c>
      <c r="P33" s="14">
        <v>185732</v>
      </c>
      <c r="Q33" s="15">
        <f t="shared" si="5"/>
        <v>3882602.5300000003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f t="shared" si="5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>
        <v>19649.36</v>
      </c>
      <c r="O35" s="14">
        <v>345374.42</v>
      </c>
      <c r="P35" s="14">
        <v>308112.15999999997</v>
      </c>
      <c r="Q35" s="15">
        <f t="shared" si="5"/>
        <v>2219591.7200000002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10844210.6</v>
      </c>
      <c r="N36" s="14">
        <v>19188008.809999999</v>
      </c>
      <c r="O36" s="14">
        <v>3277632.99</v>
      </c>
      <c r="P36" s="14">
        <v>4602706.25</v>
      </c>
      <c r="Q36" s="15">
        <f t="shared" si="5"/>
        <v>302372096.95999998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>
        <v>1080082.18</v>
      </c>
      <c r="O37" s="14">
        <v>1086815.7</v>
      </c>
      <c r="P37" s="14">
        <v>1086656.18</v>
      </c>
      <c r="Q37" s="15">
        <f t="shared" si="5"/>
        <v>17591416.580000002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>
        <f t="shared" si="5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507572.26</v>
      </c>
      <c r="M39" s="14">
        <v>2416435.92</v>
      </c>
      <c r="N39" s="14">
        <v>1007573.44</v>
      </c>
      <c r="O39" s="14">
        <v>2363303.7200000002</v>
      </c>
      <c r="P39" s="14">
        <v>4988451.09</v>
      </c>
      <c r="Q39" s="15">
        <f t="shared" si="5"/>
        <v>26783095.68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P40" si="9">+SUM(E41:E48)</f>
        <v>0</v>
      </c>
      <c r="F40" s="11">
        <f t="shared" si="9"/>
        <v>5000000</v>
      </c>
      <c r="G40" s="11">
        <f t="shared" si="9"/>
        <v>5500000</v>
      </c>
      <c r="H40" s="11">
        <f t="shared" si="9"/>
        <v>0</v>
      </c>
      <c r="I40" s="11">
        <f t="shared" si="9"/>
        <v>5000000</v>
      </c>
      <c r="J40" s="11">
        <f t="shared" si="9"/>
        <v>0</v>
      </c>
      <c r="K40" s="11">
        <f t="shared" si="9"/>
        <v>0</v>
      </c>
      <c r="L40" s="11">
        <f t="shared" si="9"/>
        <v>7500000</v>
      </c>
      <c r="M40" s="11">
        <f t="shared" si="9"/>
        <v>5000000</v>
      </c>
      <c r="N40" s="11">
        <f t="shared" si="9"/>
        <v>2500000</v>
      </c>
      <c r="O40" s="11">
        <f t="shared" si="9"/>
        <v>5000000</v>
      </c>
      <c r="P40" s="11">
        <f t="shared" si="9"/>
        <v>5200000</v>
      </c>
      <c r="Q40" s="12">
        <f t="shared" si="5"/>
        <v>40700000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>
        <v>2500000</v>
      </c>
      <c r="O41" s="14">
        <v>5000000</v>
      </c>
      <c r="P41" s="14">
        <v>5200000</v>
      </c>
      <c r="Q41" s="15">
        <f t="shared" si="5"/>
        <v>40700000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5">
        <f t="shared" si="5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f t="shared" si="5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>
        <f t="shared" si="5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5">
        <f t="shared" si="5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5">
        <f t="shared" si="5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5">
        <f t="shared" si="5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5">
        <f t="shared" si="5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P49" si="10">+SUM(E50:E56)</f>
        <v>0</v>
      </c>
      <c r="F49" s="16">
        <f t="shared" si="10"/>
        <v>300000000</v>
      </c>
      <c r="G49" s="16">
        <f t="shared" si="10"/>
        <v>553513392</v>
      </c>
      <c r="H49" s="16">
        <f t="shared" si="10"/>
        <v>268916083</v>
      </c>
      <c r="I49" s="16">
        <f t="shared" si="10"/>
        <v>0</v>
      </c>
      <c r="J49" s="16">
        <f t="shared" si="10"/>
        <v>0</v>
      </c>
      <c r="K49" s="16">
        <f t="shared" si="10"/>
        <v>0</v>
      </c>
      <c r="L49" s="16">
        <f t="shared" si="10"/>
        <v>0</v>
      </c>
      <c r="M49" s="16">
        <f t="shared" si="10"/>
        <v>350000000</v>
      </c>
      <c r="N49" s="16">
        <f t="shared" si="10"/>
        <v>150000000</v>
      </c>
      <c r="O49" s="16">
        <f t="shared" si="10"/>
        <v>461083917</v>
      </c>
      <c r="P49" s="16">
        <f t="shared" si="10"/>
        <v>0</v>
      </c>
      <c r="Q49" s="11">
        <f t="shared" si="5"/>
        <v>2083513392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5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5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5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4">
        <v>150000000</v>
      </c>
      <c r="O53" s="14">
        <v>461083917</v>
      </c>
      <c r="P53" s="14">
        <v>0</v>
      </c>
      <c r="Q53" s="14">
        <f t="shared" si="5"/>
        <v>2083513392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f t="shared" si="5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si="5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5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11">+SUM(E58:E66)</f>
        <v>102908557.17</v>
      </c>
      <c r="F57" s="16">
        <f t="shared" si="11"/>
        <v>396055915.40000004</v>
      </c>
      <c r="G57" s="16">
        <f t="shared" si="11"/>
        <v>42956193.960000001</v>
      </c>
      <c r="H57" s="16">
        <f t="shared" si="11"/>
        <v>163977078.30999997</v>
      </c>
      <c r="I57" s="16">
        <f t="shared" si="11"/>
        <v>170391926.28</v>
      </c>
      <c r="J57" s="16">
        <f t="shared" si="11"/>
        <v>61305094.619999997</v>
      </c>
      <c r="K57" s="16">
        <f t="shared" si="11"/>
        <v>116729246.48000002</v>
      </c>
      <c r="L57" s="16">
        <f t="shared" si="11"/>
        <v>62066343.219999999</v>
      </c>
      <c r="M57" s="16">
        <f t="shared" si="11"/>
        <v>52774595.710000001</v>
      </c>
      <c r="N57" s="16">
        <f t="shared" si="11"/>
        <v>331298621.00999999</v>
      </c>
      <c r="O57" s="16">
        <f t="shared" si="11"/>
        <v>11682124.049999999</v>
      </c>
      <c r="P57" s="16">
        <f t="shared" si="11"/>
        <v>106617166.44</v>
      </c>
      <c r="Q57" s="11">
        <f t="shared" si="5"/>
        <v>1618762862.6500001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7">
        <v>39118945.240000002</v>
      </c>
      <c r="J58" s="17">
        <v>23957819.579999998</v>
      </c>
      <c r="K58" s="14">
        <v>9885696.3900000006</v>
      </c>
      <c r="L58" s="14">
        <v>28799.98</v>
      </c>
      <c r="M58" s="14">
        <v>40707279.829999998</v>
      </c>
      <c r="N58" s="14">
        <v>6906544.0300000003</v>
      </c>
      <c r="O58" s="14">
        <v>10264446.27</v>
      </c>
      <c r="P58" s="14">
        <v>58193256.219999999</v>
      </c>
      <c r="Q58" s="14">
        <f t="shared" si="5"/>
        <v>268050586.19000003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7">
        <v>0</v>
      </c>
      <c r="K59" s="14">
        <v>51900</v>
      </c>
      <c r="L59" s="14">
        <v>0</v>
      </c>
      <c r="M59" s="14">
        <v>519863.46</v>
      </c>
      <c r="N59" s="14">
        <v>0</v>
      </c>
      <c r="O59" s="14">
        <v>0</v>
      </c>
      <c r="P59" s="14">
        <v>115914.33</v>
      </c>
      <c r="Q59" s="14">
        <f t="shared" si="5"/>
        <v>3344609.37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7">
        <v>127785333.44</v>
      </c>
      <c r="J60" s="17">
        <v>23559647.149999999</v>
      </c>
      <c r="K60" s="14">
        <v>106307888.51000001</v>
      </c>
      <c r="L60" s="14">
        <v>50020087.840000004</v>
      </c>
      <c r="M60" s="14">
        <v>4446973.8099999996</v>
      </c>
      <c r="N60" s="14">
        <v>322044720.85000002</v>
      </c>
      <c r="O60" s="14">
        <v>0</v>
      </c>
      <c r="P60" s="14">
        <v>42631745.090000004</v>
      </c>
      <c r="Q60" s="14">
        <f t="shared" si="5"/>
        <v>1182138577.8899999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7"/>
      <c r="J61" s="17">
        <v>0</v>
      </c>
      <c r="K61" s="14">
        <v>0</v>
      </c>
      <c r="L61" s="14">
        <v>0</v>
      </c>
      <c r="M61" s="14">
        <v>0</v>
      </c>
      <c r="N61" s="14">
        <v>28389.84</v>
      </c>
      <c r="O61" s="14">
        <v>0</v>
      </c>
      <c r="P61" s="14">
        <v>0</v>
      </c>
      <c r="Q61" s="14">
        <f t="shared" si="5"/>
        <v>28389.84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29363514.629999999</v>
      </c>
      <c r="I62" s="17">
        <v>3487647.6</v>
      </c>
      <c r="J62" s="17">
        <v>8076347.9299999997</v>
      </c>
      <c r="K62" s="14">
        <v>447689.4</v>
      </c>
      <c r="L62" s="14">
        <v>10826919.18</v>
      </c>
      <c r="M62" s="14">
        <v>4749220.18</v>
      </c>
      <c r="N62" s="14">
        <v>2318966.29</v>
      </c>
      <c r="O62" s="14">
        <v>1417677.78</v>
      </c>
      <c r="P62" s="14">
        <v>5676250.7999999998</v>
      </c>
      <c r="Q62" s="14">
        <f t="shared" si="5"/>
        <v>149744260.46000001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7">
        <v>0</v>
      </c>
      <c r="K63" s="14">
        <v>0</v>
      </c>
      <c r="L63" s="14">
        <v>1190536.22</v>
      </c>
      <c r="M63" s="14">
        <v>2351258.4300000002</v>
      </c>
      <c r="N63" s="14">
        <v>0</v>
      </c>
      <c r="O63" s="14">
        <v>0</v>
      </c>
      <c r="P63" s="14">
        <v>0</v>
      </c>
      <c r="Q63" s="14">
        <f t="shared" si="5"/>
        <v>3541794.6500000004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7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f t="shared" si="5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7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 t="shared" si="5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7">
        <v>5711279.96</v>
      </c>
      <c r="K66" s="14">
        <v>36072.18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 t="shared" si="5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O67" si="12">+SUM(E68:E71)</f>
        <v>290900959.35000002</v>
      </c>
      <c r="F67" s="16">
        <f t="shared" si="12"/>
        <v>578304858.13999999</v>
      </c>
      <c r="G67" s="16">
        <f t="shared" si="12"/>
        <v>368276708.09000003</v>
      </c>
      <c r="H67" s="16">
        <f t="shared" si="12"/>
        <v>1247157530.4200001</v>
      </c>
      <c r="I67" s="16">
        <f>+SUM(I68:I71)</f>
        <v>1531481866.6099999</v>
      </c>
      <c r="J67" s="16">
        <f t="shared" si="12"/>
        <v>950695211.15999997</v>
      </c>
      <c r="K67" s="16">
        <f t="shared" si="12"/>
        <v>394221859.02999997</v>
      </c>
      <c r="L67" s="16">
        <f t="shared" si="12"/>
        <v>802795653.23000002</v>
      </c>
      <c r="M67" s="16">
        <f t="shared" si="12"/>
        <v>1881666764.21</v>
      </c>
      <c r="N67" s="16">
        <f t="shared" si="12"/>
        <v>1519526211.6700001</v>
      </c>
      <c r="O67" s="16">
        <f t="shared" si="12"/>
        <v>933663865.8599999</v>
      </c>
      <c r="P67" s="16">
        <f>+SUM(P68:P71)</f>
        <v>2254405339.4700003</v>
      </c>
      <c r="Q67" s="11">
        <f t="shared" si="5"/>
        <v>12753096827.240002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7">
        <v>1516127373.1199999</v>
      </c>
      <c r="J68" s="17">
        <v>726272484.5</v>
      </c>
      <c r="K68" s="14">
        <v>190534962.09999999</v>
      </c>
      <c r="L68" s="14">
        <v>738209181.11000001</v>
      </c>
      <c r="M68" s="14">
        <v>1031943317.22</v>
      </c>
      <c r="N68" s="14">
        <v>916007187.77999997</v>
      </c>
      <c r="O68" s="14">
        <v>786540666.65999997</v>
      </c>
      <c r="P68" s="14">
        <v>1350302536.71</v>
      </c>
      <c r="Q68" s="14">
        <f>+SUM(E68:P68)</f>
        <v>9513214504.4399986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7">
        <v>15354493.49</v>
      </c>
      <c r="J69" s="17">
        <v>224422726.66</v>
      </c>
      <c r="K69" s="14">
        <v>203686896.93000001</v>
      </c>
      <c r="L69" s="14">
        <v>64586472.119999997</v>
      </c>
      <c r="M69" s="14">
        <v>849723446.99000001</v>
      </c>
      <c r="N69" s="14">
        <v>603519023.88999999</v>
      </c>
      <c r="O69" s="14">
        <v>147123199.19999999</v>
      </c>
      <c r="P69" s="14">
        <v>904102802.75999999</v>
      </c>
      <c r="Q69" s="14">
        <f t="shared" si="5"/>
        <v>3239882322.7999992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 t="shared" si="5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 t="shared" si="5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3">+SUM(I73:I77)</f>
        <v>0</v>
      </c>
      <c r="J72" s="16">
        <f t="shared" si="13"/>
        <v>0</v>
      </c>
      <c r="K72" s="16">
        <f t="shared" si="13"/>
        <v>0</v>
      </c>
      <c r="L72" s="16">
        <f t="shared" si="13"/>
        <v>0</v>
      </c>
      <c r="M72" s="16">
        <f t="shared" si="13"/>
        <v>0</v>
      </c>
      <c r="N72" s="16">
        <f t="shared" si="13"/>
        <v>0</v>
      </c>
      <c r="O72" s="16">
        <f t="shared" si="13"/>
        <v>0</v>
      </c>
      <c r="P72" s="16">
        <f t="shared" si="13"/>
        <v>0</v>
      </c>
      <c r="Q72" s="11">
        <f t="shared" si="5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 t="shared" si="5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 t="shared" si="5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 t="shared" si="5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f t="shared" si="5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f t="shared" si="5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4">+SUM(I79:I83)</f>
        <v>0</v>
      </c>
      <c r="J78" s="16">
        <f t="shared" si="14"/>
        <v>0</v>
      </c>
      <c r="K78" s="16">
        <f t="shared" si="14"/>
        <v>0</v>
      </c>
      <c r="L78" s="16">
        <f t="shared" si="14"/>
        <v>0</v>
      </c>
      <c r="M78" s="16">
        <f t="shared" si="14"/>
        <v>0</v>
      </c>
      <c r="N78" s="16">
        <f>+SUM(N79:N83)</f>
        <v>0</v>
      </c>
      <c r="O78" s="16">
        <f>+SUM(O79:O83)</f>
        <v>0</v>
      </c>
      <c r="P78" s="16">
        <f>+SUM(P79:P83)</f>
        <v>0</v>
      </c>
      <c r="Q78" s="11">
        <f t="shared" ref="Q78:Q92" si="15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 t="shared" si="15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f t="shared" si="15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 t="shared" si="15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 t="shared" si="15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f t="shared" si="15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O84" si="16">+I85+I88+I91</f>
        <v>0</v>
      </c>
      <c r="J84" s="9">
        <f t="shared" si="16"/>
        <v>0</v>
      </c>
      <c r="K84" s="9">
        <f t="shared" si="16"/>
        <v>0</v>
      </c>
      <c r="L84" s="9">
        <f t="shared" si="16"/>
        <v>0</v>
      </c>
      <c r="M84" s="9">
        <f t="shared" si="16"/>
        <v>0</v>
      </c>
      <c r="N84" s="9">
        <f t="shared" si="16"/>
        <v>0</v>
      </c>
      <c r="O84" s="9">
        <f t="shared" si="16"/>
        <v>0</v>
      </c>
      <c r="P84" s="9">
        <f t="shared" ref="P84" si="17">+P85+P88+P91</f>
        <v>0</v>
      </c>
      <c r="Q84" s="8">
        <f t="shared" si="15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O85" si="18">+SUM(I86:I87)</f>
        <v>0</v>
      </c>
      <c r="J85" s="16">
        <f t="shared" si="18"/>
        <v>0</v>
      </c>
      <c r="K85" s="16">
        <f t="shared" si="18"/>
        <v>0</v>
      </c>
      <c r="L85" s="16">
        <f t="shared" si="18"/>
        <v>0</v>
      </c>
      <c r="M85" s="16">
        <f t="shared" si="18"/>
        <v>0</v>
      </c>
      <c r="N85" s="16">
        <f t="shared" si="18"/>
        <v>0</v>
      </c>
      <c r="O85" s="16">
        <f t="shared" si="18"/>
        <v>0</v>
      </c>
      <c r="P85" s="16">
        <f t="shared" ref="P85" si="19">+SUM(P86:P87)</f>
        <v>0</v>
      </c>
      <c r="Q85" s="11">
        <f t="shared" si="15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f t="shared" si="15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f t="shared" si="15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20">+SUM(I89:I90)</f>
        <v>0</v>
      </c>
      <c r="J88" s="16">
        <f t="shared" si="20"/>
        <v>0</v>
      </c>
      <c r="K88" s="16">
        <f t="shared" si="20"/>
        <v>0</v>
      </c>
      <c r="L88" s="16">
        <f t="shared" si="20"/>
        <v>0</v>
      </c>
      <c r="M88" s="16">
        <f t="shared" si="20"/>
        <v>0</v>
      </c>
      <c r="N88" s="16">
        <f t="shared" si="20"/>
        <v>0</v>
      </c>
      <c r="O88" s="16">
        <f t="shared" si="20"/>
        <v>0</v>
      </c>
      <c r="P88" s="16">
        <f t="shared" si="20"/>
        <v>0</v>
      </c>
      <c r="Q88" s="11">
        <f t="shared" si="15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f t="shared" si="15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f t="shared" si="15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19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P91" si="21">+SUM(I92)</f>
        <v>0</v>
      </c>
      <c r="J91" s="16">
        <f t="shared" si="21"/>
        <v>0</v>
      </c>
      <c r="K91" s="16">
        <f t="shared" si="21"/>
        <v>0</v>
      </c>
      <c r="L91" s="16">
        <f t="shared" si="21"/>
        <v>0</v>
      </c>
      <c r="M91" s="16">
        <f t="shared" si="21"/>
        <v>0</v>
      </c>
      <c r="N91" s="16">
        <f t="shared" si="21"/>
        <v>0</v>
      </c>
      <c r="O91" s="16">
        <f t="shared" si="21"/>
        <v>0</v>
      </c>
      <c r="P91" s="16">
        <f t="shared" si="21"/>
        <v>0</v>
      </c>
      <c r="Q91" s="11">
        <f t="shared" si="15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7"/>
      <c r="J92" s="17"/>
      <c r="K92" s="18"/>
      <c r="L92" s="17"/>
      <c r="M92" s="17"/>
      <c r="N92" s="18"/>
      <c r="O92" s="17"/>
      <c r="P92" s="17"/>
      <c r="Q92" s="14">
        <f t="shared" si="15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0">
        <f t="shared" ref="E93:P93" si="22">+E13</f>
        <v>559848065.21000004</v>
      </c>
      <c r="F93" s="21">
        <f t="shared" si="22"/>
        <v>1585230502.4400001</v>
      </c>
      <c r="G93" s="21">
        <f t="shared" si="22"/>
        <v>1239297640.0700002</v>
      </c>
      <c r="H93" s="21">
        <f t="shared" si="22"/>
        <v>1968674331.7</v>
      </c>
      <c r="I93" s="21">
        <f t="shared" si="22"/>
        <v>2097695918.21</v>
      </c>
      <c r="J93" s="21">
        <f t="shared" si="22"/>
        <v>1360522286.6599998</v>
      </c>
      <c r="K93" s="20">
        <f t="shared" si="22"/>
        <v>710661522.46000004</v>
      </c>
      <c r="L93" s="21">
        <f t="shared" si="22"/>
        <v>1057075416.8100001</v>
      </c>
      <c r="M93" s="21">
        <f t="shared" si="22"/>
        <v>2493592620.1100001</v>
      </c>
      <c r="N93" s="20">
        <f t="shared" si="22"/>
        <v>2314740186.8000002</v>
      </c>
      <c r="O93" s="21">
        <f t="shared" si="22"/>
        <v>1665555265.2399998</v>
      </c>
      <c r="P93" s="21">
        <f t="shared" si="22"/>
        <v>2836332541.8299999</v>
      </c>
      <c r="Q93" s="20">
        <f t="shared" ref="Q93" si="23">SUM(E93:P93)</f>
        <v>19889226297.540001</v>
      </c>
    </row>
    <row r="95" spans="2:17" ht="15.75" thickBot="1" x14ac:dyDescent="0.3"/>
    <row r="96" spans="2:17" ht="15.75" thickBot="1" x14ac:dyDescent="0.3">
      <c r="B96" s="22" t="s">
        <v>100</v>
      </c>
    </row>
    <row r="97" spans="2:2" ht="31.5" customHeight="1" thickBot="1" x14ac:dyDescent="0.3">
      <c r="B97" s="23" t="s">
        <v>101</v>
      </c>
    </row>
    <row r="98" spans="2:2" ht="21" customHeight="1" x14ac:dyDescent="0.25">
      <c r="B98" s="33" t="s">
        <v>102</v>
      </c>
    </row>
    <row r="99" spans="2:2" ht="22.5" customHeight="1" thickBot="1" x14ac:dyDescent="0.3">
      <c r="B99" s="34"/>
    </row>
    <row r="100" spans="2:2" ht="15.75" thickBot="1" x14ac:dyDescent="0.3">
      <c r="B100" s="26" t="s">
        <v>103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28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7" ma:contentTypeDescription="Crear nuevo documento." ma:contentTypeScope="" ma:versionID="145e8029fba2b2f2498c36eb86f4faa5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6beac6e0608dcf6ad12754d5b4a22416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64F62-D833-4231-B69F-D05D4CA20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F39887-EE3E-4532-885A-4372FAD58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Ejec.presu.dic.2024</vt:lpstr>
      <vt:lpstr>Ejec.presu.dic.2024!Títulos_a_imprimir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cp:lastPrinted>2024-12-02T15:14:11Z</cp:lastPrinted>
  <dcterms:created xsi:type="dcterms:W3CDTF">2024-03-20T15:44:44Z</dcterms:created>
  <dcterms:modified xsi:type="dcterms:W3CDTF">2025-01-13T12:27:23Z</dcterms:modified>
</cp:coreProperties>
</file>