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25C453DF-34B9-4E8E-B8FC-A61D6EF30A78}" xr6:coauthVersionLast="47" xr6:coauthVersionMax="47" xr10:uidLastSave="{00000000-0000-0000-0000-000000000000}"/>
  <bookViews>
    <workbookView xWindow="1035" yWindow="4440" windowWidth="24195" windowHeight="11055" xr2:uid="{4338FEAE-DB8E-4C02-BE6D-DDC1311F061E}"/>
  </bookViews>
  <sheets>
    <sheet name="Inf. Fisico.F. Jul.-Dic.2023" sheetId="1" r:id="rId1"/>
    <sheet name="Hoja1 (2)" sheetId="4" state="hidden" r:id="rId2"/>
  </sheets>
  <externalReferences>
    <externalReference r:id="rId3"/>
  </externalReferences>
  <definedNames>
    <definedName name="_xlnm.Print_Area" localSheetId="1">'Hoja1 (2)'!$A$1:$J$52</definedName>
    <definedName name="_xlnm.Print_Area" localSheetId="0">'Inf. Fisico.F. Jul.-Dic.2023'!$A$1:$J$63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 l="1"/>
  <c r="F31" i="1"/>
  <c r="F30" i="1"/>
  <c r="E30" i="1"/>
  <c r="F29" i="1"/>
  <c r="F25" i="1"/>
  <c r="I25" i="1" s="1"/>
  <c r="J29" i="1"/>
  <c r="I29" i="1"/>
  <c r="I30" i="1"/>
  <c r="J31" i="1" l="1"/>
  <c r="J30" i="1"/>
  <c r="I31" i="1" l="1"/>
  <c r="J30" i="4" l="1"/>
  <c r="I30" i="4"/>
  <c r="J29" i="4"/>
  <c r="I29" i="4"/>
  <c r="I25" i="4"/>
  <c r="F25" i="4"/>
  <c r="A25" i="4"/>
  <c r="C16" i="4"/>
  <c r="C15" i="4"/>
  <c r="C14" i="4"/>
  <c r="C16" i="1" l="1"/>
  <c r="C15" i="1"/>
  <c r="C14" i="1"/>
</calcChain>
</file>

<file path=xl/sharedStrings.xml><?xml version="1.0" encoding="utf-8"?>
<sst xmlns="http://schemas.openxmlformats.org/spreadsheetml/2006/main" count="174" uniqueCount="97">
  <si>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</si>
  <si>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</si>
  <si>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</si>
  <si>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</si>
  <si>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</si>
  <si>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</si>
  <si>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</si>
  <si>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</si>
  <si>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</si>
  <si>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</si>
  <si>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</si>
  <si>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</si>
  <si>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</si>
  <si>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</si>
  <si>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</si>
  <si>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</si>
  <si>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</si>
  <si>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</si>
  <si>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</si>
  <si>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</si>
  <si>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</si>
  <si>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</si>
  <si>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</si>
  <si>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</si>
  <si>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</si>
  <si>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</si>
  <si>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</si>
  <si>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</si>
  <si>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</si>
  <si>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</si>
  <si>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</si>
  <si>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</si>
  <si>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</si>
  <si>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</si>
  <si>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</si>
  <si>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</si>
  <si>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</si>
  <si>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</si>
  <si>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</si>
  <si>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</si>
  <si>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</si>
  <si>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</si>
  <si>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</si>
  <si>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</si>
  <si>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</si>
  <si>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</si>
  <si>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</si>
  <si>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</si>
  <si>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</si>
  <si>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</si>
  <si>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</si>
  <si>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</si>
  <si>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</si>
  <si>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</si>
  <si>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</si>
  <si>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</si>
  <si>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</si>
  <si>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</si>
  <si>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</si>
  <si>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</si>
  <si>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</si>
  <si>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</si>
  <si>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</si>
  <si>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</si>
  <si>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</si>
  <si>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</si>
  <si>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</si>
  <si>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</si>
  <si>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</si>
  <si>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</si>
  <si>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</si>
  <si>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</si>
  <si>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</si>
  <si>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</si>
  <si>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</si>
  <si>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</si>
  <si>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</si>
  <si>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</si>
  <si>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</si>
  <si>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</si>
  <si>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</si>
  <si>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</si>
  <si>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</si>
  <si>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</si>
  <si>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</si>
  <si>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</si>
  <si>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</si>
  <si>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</si>
  <si>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Informe de Evaluación Semestral de las Metas Físicas-Financieras</t>
  </si>
  <si>
    <t>Programación Semestral</t>
  </si>
  <si>
    <t>Ejecución Semestral</t>
  </si>
  <si>
    <t>n/a.-</t>
  </si>
  <si>
    <t>Durante el período julio-diciembre 2023 se lograron asistir 1,275 viviendas realizando mejoramientos y reconstrucciones asistiendo asi a mas de 4,042 personas integrantes de familias que vivian en condiciones de vulnerabilidad.</t>
  </si>
  <si>
    <t>Durante el período julio-diciembre 2023 se lograron ejecutar 2,184 viviendas sociales de bajo costo, beneficiando a mas de 6,924 personas integrantes de familias que vivian en condiciones de vulnerabilidad sin un techo digno.</t>
  </si>
  <si>
    <t>Para este periodo se realizaron pagos a los contratistas por las cubicaciones realizadas y ademas se ejecuctaron mas viviendas de las programadas debido al presupuesto complementario recibido.</t>
  </si>
  <si>
    <t>Durante el período julio-diciembre 2023 no se realizaron entregas de viviendas, sin embargo se realizaron pagos a las cubicaciones culminadas de los trabajos previamente realizados por los contratistas.</t>
  </si>
  <si>
    <t>Para este periodo se realizaron pagos a los contratistas por los trabajos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</si>
</sst>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8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9" xfId="0" applyFont="1" applyFill="1" applyBorder="1" applyAlignment="1">
      <alignment horizontal="center" vertical="center" wrapText="1" readingOrder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horizontal="center" vertical="center" wrapText="1" readingOrder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  <xdr:twoCellAnchor>
    <xdr:from>
      <xdr:col>4</xdr:col>
      <xdr:colOff>145677</xdr:colOff>
      <xdr:row>55</xdr:row>
      <xdr:rowOff>112059</xdr:rowOff>
    </xdr:from>
    <xdr:to>
      <xdr:col>5</xdr:col>
      <xdr:colOff>302559</xdr:colOff>
      <xdr:row>55</xdr:row>
      <xdr:rowOff>112059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175B9F1-6451-797C-8382-CBD130B35CC1}"/>
            </a:ext>
          </a:extLst>
        </xdr:cNvPr>
        <xdr:cNvCxnSpPr/>
      </xdr:nvCxnSpPr>
      <xdr:spPr>
        <a:xfrm>
          <a:off x="4370295" y="18422471"/>
          <a:ext cx="1008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>
      <calculatedColumnFormula>313522273+1238572289</calculatedColumnFormula>
    </tableColumn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C" dataDxfId="16" dataCellStyle="Porcentaje">
      <calculatedColumnFormula>IF(G29&gt;0,G29/C29,0)</calculatedColumnFormula>
    </tableColumn>
    <tableColumn id="8" xr3:uid="{CAB2F777-24BA-4EFC-82F9-153B93171D9B}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 dataCellStyle="Porcentaje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J65"/>
  <sheetViews>
    <sheetView tabSelected="1" topLeftCell="A43" zoomScale="85" zoomScaleNormal="85" workbookViewId="0">
      <selection activeCell="P48" sqref="P48:Q48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</cols>
  <sheetData>
    <row r="1" spans="1:10" ht="21.75" thickBot="1" x14ac:dyDescent="0.3">
      <c r="A1" s="28"/>
      <c r="B1" s="89" t="s">
        <v>88</v>
      </c>
      <c r="C1" s="90"/>
      <c r="D1" s="90"/>
      <c r="E1" s="90"/>
      <c r="F1" s="90"/>
      <c r="G1" s="90"/>
      <c r="H1" s="90"/>
      <c r="I1" s="90"/>
      <c r="J1" s="91"/>
    </row>
    <row r="2" spans="1:10" ht="27" customHeight="1" thickBot="1" x14ac:dyDescent="0.3">
      <c r="A2" s="29"/>
      <c r="B2" s="92" t="s">
        <v>1</v>
      </c>
      <c r="C2" s="93"/>
      <c r="D2" s="92" t="s">
        <v>2</v>
      </c>
      <c r="E2" s="93"/>
      <c r="F2" s="93"/>
      <c r="G2" s="93"/>
      <c r="H2" s="94"/>
      <c r="I2" s="2" t="s">
        <v>3</v>
      </c>
      <c r="J2" s="30" t="s">
        <v>4</v>
      </c>
    </row>
    <row r="3" spans="1:10" ht="21.75" thickBot="1" x14ac:dyDescent="0.3">
      <c r="A3" s="31"/>
      <c r="B3" s="95" t="s">
        <v>5</v>
      </c>
      <c r="C3" s="96"/>
      <c r="D3" s="95"/>
      <c r="E3" s="96"/>
      <c r="F3" s="96"/>
      <c r="G3" s="96"/>
      <c r="H3" s="97"/>
      <c r="I3" s="20"/>
      <c r="J3" s="32"/>
    </row>
    <row r="4" spans="1:10" x14ac:dyDescent="0.25">
      <c r="A4" s="98"/>
      <c r="B4" s="99"/>
      <c r="C4" s="99"/>
      <c r="D4" s="100"/>
      <c r="E4" s="100"/>
      <c r="F4" s="100"/>
      <c r="G4" s="100"/>
      <c r="H4" s="100"/>
      <c r="I4" s="99"/>
      <c r="J4" s="101"/>
    </row>
    <row r="5" spans="1:10" ht="3" customHeight="1" x14ac:dyDescent="0.25">
      <c r="A5" s="86"/>
      <c r="B5" s="87"/>
      <c r="C5" s="87"/>
      <c r="D5" s="87"/>
      <c r="E5" s="87"/>
      <c r="F5" s="87"/>
      <c r="G5" s="87"/>
      <c r="H5" s="87"/>
      <c r="I5" s="87"/>
      <c r="J5" s="88"/>
    </row>
    <row r="6" spans="1:10" ht="15.75" x14ac:dyDescent="0.25">
      <c r="A6" s="52" t="s">
        <v>6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ht="15.75" x14ac:dyDescent="0.25">
      <c r="A7" s="55" t="s">
        <v>7</v>
      </c>
      <c r="B7" s="56"/>
      <c r="C7" s="56"/>
      <c r="D7" s="56"/>
      <c r="E7" s="56"/>
      <c r="F7" s="56"/>
      <c r="G7" s="56"/>
      <c r="H7" s="56"/>
      <c r="I7" s="56"/>
      <c r="J7" s="57"/>
    </row>
    <row r="8" spans="1:10" x14ac:dyDescent="0.25">
      <c r="A8" s="3" t="s">
        <v>8</v>
      </c>
      <c r="B8" s="102" t="s">
        <v>79</v>
      </c>
      <c r="C8" s="103"/>
      <c r="D8" s="103"/>
      <c r="E8" s="103"/>
      <c r="F8" s="103"/>
      <c r="G8" s="103"/>
      <c r="H8" s="103"/>
      <c r="I8" s="103"/>
      <c r="J8" s="104"/>
    </row>
    <row r="9" spans="1:10" ht="15" customHeight="1" x14ac:dyDescent="0.25">
      <c r="A9" s="18" t="s">
        <v>10</v>
      </c>
      <c r="B9" s="102" t="s">
        <v>11</v>
      </c>
      <c r="C9" s="103"/>
      <c r="D9" s="103"/>
      <c r="E9" s="103"/>
      <c r="F9" s="103"/>
      <c r="G9" s="103"/>
      <c r="H9" s="103"/>
      <c r="I9" s="103"/>
      <c r="J9" s="104"/>
    </row>
    <row r="10" spans="1:10" x14ac:dyDescent="0.25">
      <c r="A10" s="18" t="s">
        <v>12</v>
      </c>
      <c r="B10" s="102" t="s">
        <v>13</v>
      </c>
      <c r="C10" s="103"/>
      <c r="D10" s="103"/>
      <c r="E10" s="103"/>
      <c r="F10" s="103"/>
      <c r="G10" s="103"/>
      <c r="H10" s="103"/>
      <c r="I10" s="103"/>
      <c r="J10" s="104"/>
    </row>
    <row r="11" spans="1:10" ht="63.75" customHeight="1" x14ac:dyDescent="0.25">
      <c r="A11" s="3" t="s">
        <v>14</v>
      </c>
      <c r="B11" s="105" t="s">
        <v>15</v>
      </c>
      <c r="C11" s="106"/>
      <c r="D11" s="106"/>
      <c r="E11" s="106"/>
      <c r="F11" s="106"/>
      <c r="G11" s="106"/>
      <c r="H11" s="106"/>
      <c r="I11" s="106"/>
      <c r="J11" s="107"/>
    </row>
    <row r="12" spans="1:10" ht="68.25" customHeight="1" x14ac:dyDescent="0.25">
      <c r="A12" s="3" t="s">
        <v>16</v>
      </c>
      <c r="B12" s="105" t="s">
        <v>17</v>
      </c>
      <c r="C12" s="106"/>
      <c r="D12" s="106"/>
      <c r="E12" s="106"/>
      <c r="F12" s="106"/>
      <c r="G12" s="106"/>
      <c r="H12" s="106"/>
      <c r="I12" s="106"/>
      <c r="J12" s="107"/>
    </row>
    <row r="13" spans="1:10" ht="15.75" x14ac:dyDescent="0.25">
      <c r="A13" s="52" t="s">
        <v>18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0" ht="27.75" customHeight="1" x14ac:dyDescent="0.25">
      <c r="A14" s="3" t="s">
        <v>19</v>
      </c>
      <c r="B14" s="19">
        <v>2</v>
      </c>
      <c r="C14" s="50" t="str">
        <f>IFERROR(VLOOKUP(B14,'[1]Validacion datos'!A2:B5,2,FALSE),"")</f>
        <v>DESARROLLO SOCIAL</v>
      </c>
      <c r="D14" s="50"/>
      <c r="E14" s="50"/>
      <c r="F14" s="50"/>
      <c r="G14" s="50"/>
      <c r="H14" s="50"/>
      <c r="I14" s="50"/>
      <c r="J14" s="50"/>
    </row>
    <row r="15" spans="1:10" ht="26.25" customHeight="1" x14ac:dyDescent="0.25">
      <c r="A15" s="3" t="s">
        <v>20</v>
      </c>
      <c r="B15" s="6">
        <v>2.5</v>
      </c>
      <c r="C15" s="50" t="str">
        <f>IFERROR(VLOOKUP(B15,'[1]Validacion datos'!A8:B26,2,FALSE),"")</f>
        <v>Vivienda digna en entornos saludables</v>
      </c>
      <c r="D15" s="50"/>
      <c r="E15" s="50"/>
      <c r="F15" s="50"/>
      <c r="G15" s="50"/>
      <c r="H15" s="50"/>
      <c r="I15" s="50"/>
      <c r="J15" s="50"/>
    </row>
    <row r="16" spans="1:10" ht="33" customHeight="1" x14ac:dyDescent="0.25">
      <c r="A16" s="3" t="s">
        <v>21</v>
      </c>
      <c r="B16" s="7" t="s">
        <v>74</v>
      </c>
      <c r="C16" s="51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1"/>
      <c r="E16" s="51"/>
      <c r="F16" s="51"/>
      <c r="G16" s="51"/>
      <c r="H16" s="51"/>
      <c r="I16" s="51"/>
      <c r="J16" s="51"/>
    </row>
    <row r="17" spans="1:10" ht="15.75" x14ac:dyDescent="0.25">
      <c r="A17" s="52" t="s">
        <v>22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29.25" customHeight="1" x14ac:dyDescent="0.25">
      <c r="A18" s="3" t="s">
        <v>23</v>
      </c>
      <c r="B18" s="44" t="s">
        <v>24</v>
      </c>
      <c r="C18" s="44"/>
      <c r="D18" s="44"/>
      <c r="E18" s="44"/>
      <c r="F18" s="44"/>
      <c r="G18" s="44"/>
      <c r="H18" s="44"/>
      <c r="I18" s="44"/>
      <c r="J18" s="45"/>
    </row>
    <row r="19" spans="1:10" ht="33" customHeight="1" x14ac:dyDescent="0.25">
      <c r="A19" s="8" t="s">
        <v>25</v>
      </c>
      <c r="B19" s="44" t="s">
        <v>26</v>
      </c>
      <c r="C19" s="44"/>
      <c r="D19" s="44"/>
      <c r="E19" s="44"/>
      <c r="F19" s="44"/>
      <c r="G19" s="44"/>
      <c r="H19" s="44"/>
      <c r="I19" s="44"/>
      <c r="J19" s="45"/>
    </row>
    <row r="20" spans="1:10" ht="34.5" customHeight="1" x14ac:dyDescent="0.25">
      <c r="A20" s="8" t="s">
        <v>27</v>
      </c>
      <c r="B20" s="44" t="s">
        <v>28</v>
      </c>
      <c r="C20" s="44"/>
      <c r="D20" s="44"/>
      <c r="E20" s="44"/>
      <c r="F20" s="44"/>
      <c r="G20" s="44"/>
      <c r="H20" s="44"/>
      <c r="I20" s="44"/>
      <c r="J20" s="45"/>
    </row>
    <row r="21" spans="1:10" ht="35.25" customHeight="1" x14ac:dyDescent="0.25">
      <c r="A21" s="8" t="s">
        <v>29</v>
      </c>
      <c r="B21" s="44" t="s">
        <v>30</v>
      </c>
      <c r="C21" s="44"/>
      <c r="D21" s="44"/>
      <c r="E21" s="44"/>
      <c r="F21" s="44"/>
      <c r="G21" s="44"/>
      <c r="H21" s="44"/>
      <c r="I21" s="44"/>
      <c r="J21" s="45"/>
    </row>
    <row r="22" spans="1:10" ht="15.75" x14ac:dyDescent="0.25">
      <c r="A22" s="52" t="s">
        <v>31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5.75" x14ac:dyDescent="0.25">
      <c r="A23" s="55" t="s">
        <v>32</v>
      </c>
      <c r="B23" s="56"/>
      <c r="C23" s="56"/>
      <c r="D23" s="56"/>
      <c r="E23" s="56"/>
      <c r="F23" s="56"/>
      <c r="G23" s="56"/>
      <c r="H23" s="56"/>
      <c r="I23" s="56"/>
      <c r="J23" s="57"/>
    </row>
    <row r="24" spans="1:10" ht="15" customHeight="1" x14ac:dyDescent="0.25">
      <c r="A24" s="58" t="s">
        <v>33</v>
      </c>
      <c r="B24" s="59"/>
      <c r="C24" s="78" t="s">
        <v>34</v>
      </c>
      <c r="D24" s="79"/>
      <c r="E24" s="79"/>
      <c r="F24" s="79" t="s">
        <v>35</v>
      </c>
      <c r="G24" s="79"/>
      <c r="H24" s="59"/>
      <c r="I24" s="78" t="s">
        <v>36</v>
      </c>
      <c r="J24" s="111"/>
    </row>
    <row r="25" spans="1:10" x14ac:dyDescent="0.25">
      <c r="A25" s="85">
        <v>5475413362</v>
      </c>
      <c r="B25" s="82"/>
      <c r="C25" s="80">
        <v>4946290482.0900002</v>
      </c>
      <c r="D25" s="81"/>
      <c r="E25" s="82"/>
      <c r="F25" s="80">
        <f>+H29+H30+H31</f>
        <v>3496319455.6700001</v>
      </c>
      <c r="G25" s="81"/>
      <c r="H25" s="82"/>
      <c r="I25" s="83">
        <f>IF(F25&gt;0,F25/C25,0)</f>
        <v>0.70685687958072962</v>
      </c>
      <c r="J25" s="84"/>
    </row>
    <row r="26" spans="1:10" ht="15.75" x14ac:dyDescent="0.25">
      <c r="A26" s="55" t="s">
        <v>37</v>
      </c>
      <c r="B26" s="56"/>
      <c r="C26" s="56"/>
      <c r="D26" s="56"/>
      <c r="E26" s="56"/>
      <c r="F26" s="56"/>
      <c r="G26" s="56"/>
      <c r="H26" s="56"/>
      <c r="I26" s="56"/>
      <c r="J26" s="57"/>
    </row>
    <row r="27" spans="1:10" x14ac:dyDescent="0.25">
      <c r="A27" s="4"/>
      <c r="B27"/>
      <c r="C27" s="108" t="s">
        <v>38</v>
      </c>
      <c r="D27" s="109"/>
      <c r="E27" s="108" t="s">
        <v>89</v>
      </c>
      <c r="F27" s="109"/>
      <c r="G27" s="108" t="s">
        <v>90</v>
      </c>
      <c r="H27" s="108"/>
      <c r="I27" s="108" t="s">
        <v>41</v>
      </c>
      <c r="J27" s="110"/>
    </row>
    <row r="28" spans="1:10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0" ht="52.5" customHeight="1" x14ac:dyDescent="0.25">
      <c r="A29" s="35" t="s">
        <v>80</v>
      </c>
      <c r="B29" s="26" t="s">
        <v>53</v>
      </c>
      <c r="C29" s="10">
        <v>4704</v>
      </c>
      <c r="D29" s="10">
        <v>1538436306.77</v>
      </c>
      <c r="E29" s="10">
        <v>2300</v>
      </c>
      <c r="F29" s="10">
        <f t="shared" ref="F29" si="0">313522273+1238572289</f>
        <v>1552094562</v>
      </c>
      <c r="G29" s="12">
        <f>307+968</f>
        <v>1275</v>
      </c>
      <c r="H29" s="11">
        <v>1206783740.4000001</v>
      </c>
      <c r="I29" s="13">
        <f>IF(G29&gt;0,G29/C29,0)</f>
        <v>0.27104591836734693</v>
      </c>
      <c r="J29" s="36">
        <f>IF(H29&gt;0,H29/D29,0)</f>
        <v>0.78442229625591986</v>
      </c>
    </row>
    <row r="30" spans="1:10" ht="52.5" customHeight="1" x14ac:dyDescent="0.25">
      <c r="A30" s="37" t="s">
        <v>81</v>
      </c>
      <c r="B30" s="26" t="s">
        <v>55</v>
      </c>
      <c r="C30" s="10">
        <v>3092</v>
      </c>
      <c r="D30" s="10">
        <v>3179293827.2800002</v>
      </c>
      <c r="E30" s="10">
        <f>680+1120</f>
        <v>1800</v>
      </c>
      <c r="F30" s="10">
        <f>404083902+77471847</f>
        <v>481555749</v>
      </c>
      <c r="G30" s="12">
        <f>320+1864</f>
        <v>2184</v>
      </c>
      <c r="H30" s="11">
        <v>2267988891.6100001</v>
      </c>
      <c r="I30" s="13">
        <f>IF(G30&gt;0,G30/C30,0)</f>
        <v>0.70633893919793012</v>
      </c>
      <c r="J30" s="36">
        <f>IF(H30&gt;0,H30/D30,0)</f>
        <v>0.71336246815235249</v>
      </c>
    </row>
    <row r="31" spans="1:10" ht="41.25" customHeight="1" x14ac:dyDescent="0.25">
      <c r="A31" s="37" t="s">
        <v>82</v>
      </c>
      <c r="B31" s="26" t="s">
        <v>55</v>
      </c>
      <c r="C31" s="14">
        <v>121</v>
      </c>
      <c r="D31" s="14">
        <v>228560348.03999999</v>
      </c>
      <c r="E31" s="14">
        <v>0</v>
      </c>
      <c r="F31" s="14">
        <f>50710821+173567559</f>
        <v>224278380</v>
      </c>
      <c r="G31" s="16">
        <v>0</v>
      </c>
      <c r="H31" s="15">
        <v>21546823.66</v>
      </c>
      <c r="I31" s="13">
        <f>IF(G30&gt;0,G30/C30,0)</f>
        <v>0.70633893919793012</v>
      </c>
      <c r="J31" s="36">
        <f>IF(H31&gt;0,H31/D31,0)</f>
        <v>9.4271923563176957E-2</v>
      </c>
    </row>
    <row r="32" spans="1:10" ht="15.75" x14ac:dyDescent="0.25">
      <c r="A32" s="52" t="s">
        <v>56</v>
      </c>
      <c r="B32" s="53"/>
      <c r="C32" s="53"/>
      <c r="D32" s="53"/>
      <c r="E32" s="53"/>
      <c r="F32" s="53"/>
      <c r="G32" s="53"/>
      <c r="H32" s="53"/>
      <c r="I32" s="53"/>
      <c r="J32" s="54"/>
    </row>
    <row r="33" spans="1:10" ht="15.75" x14ac:dyDescent="0.25">
      <c r="A33" s="55" t="s">
        <v>57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15" customHeight="1" x14ac:dyDescent="0.25">
      <c r="A34" s="17" t="s">
        <v>58</v>
      </c>
      <c r="B34" s="44" t="s">
        <v>59</v>
      </c>
      <c r="C34" s="44"/>
      <c r="D34" s="44"/>
      <c r="E34" s="44"/>
      <c r="F34" s="44"/>
      <c r="G34" s="44"/>
      <c r="H34" s="44"/>
      <c r="I34" s="44"/>
      <c r="J34" s="45"/>
    </row>
    <row r="35" spans="1:10" ht="26.25" customHeight="1" x14ac:dyDescent="0.25">
      <c r="A35" s="17" t="s">
        <v>60</v>
      </c>
      <c r="B35" s="44" t="s">
        <v>83</v>
      </c>
      <c r="C35" s="44"/>
      <c r="D35" s="44"/>
      <c r="E35" s="44"/>
      <c r="F35" s="44"/>
      <c r="G35" s="44"/>
      <c r="H35" s="44"/>
      <c r="I35" s="44"/>
      <c r="J35" s="45"/>
    </row>
    <row r="36" spans="1:10" ht="45.75" customHeight="1" x14ac:dyDescent="0.25">
      <c r="A36" s="17" t="s">
        <v>62</v>
      </c>
      <c r="B36" s="46" t="s">
        <v>92</v>
      </c>
      <c r="C36" s="46"/>
      <c r="D36" s="46"/>
      <c r="E36" s="46"/>
      <c r="F36" s="46"/>
      <c r="G36" s="46"/>
      <c r="H36" s="46"/>
      <c r="I36" s="46"/>
      <c r="J36" s="47"/>
    </row>
    <row r="37" spans="1:10" ht="42.75" customHeight="1" thickBot="1" x14ac:dyDescent="0.3">
      <c r="A37" s="21" t="s">
        <v>63</v>
      </c>
      <c r="B37" s="48" t="s">
        <v>96</v>
      </c>
      <c r="C37" s="48"/>
      <c r="D37" s="48"/>
      <c r="E37" s="48"/>
      <c r="F37" s="48"/>
      <c r="G37" s="48"/>
      <c r="H37" s="48"/>
      <c r="I37" s="48"/>
      <c r="J37" s="49"/>
    </row>
    <row r="38" spans="1:10" ht="22.5" customHeight="1" x14ac:dyDescent="0.25">
      <c r="A38" s="17" t="s">
        <v>58</v>
      </c>
      <c r="B38" s="44" t="s">
        <v>84</v>
      </c>
      <c r="C38" s="44"/>
      <c r="D38" s="44"/>
      <c r="E38" s="44"/>
      <c r="F38" s="44"/>
      <c r="G38" s="44"/>
      <c r="H38" s="44"/>
      <c r="I38" s="44"/>
      <c r="J38" s="45"/>
    </row>
    <row r="39" spans="1:10" ht="30" customHeight="1" x14ac:dyDescent="0.25">
      <c r="A39" s="17" t="s">
        <v>60</v>
      </c>
      <c r="B39" s="46" t="s">
        <v>87</v>
      </c>
      <c r="C39" s="46"/>
      <c r="D39" s="46"/>
      <c r="E39" s="46"/>
      <c r="F39" s="46"/>
      <c r="G39" s="46"/>
      <c r="H39" s="46"/>
      <c r="I39" s="46"/>
      <c r="J39" s="47"/>
    </row>
    <row r="40" spans="1:10" ht="52.5" customHeight="1" x14ac:dyDescent="0.25">
      <c r="A40" s="17" t="s">
        <v>62</v>
      </c>
      <c r="B40" s="46" t="s">
        <v>93</v>
      </c>
      <c r="C40" s="46"/>
      <c r="D40" s="46"/>
      <c r="E40" s="46"/>
      <c r="F40" s="46"/>
      <c r="G40" s="46"/>
      <c r="H40" s="46"/>
      <c r="I40" s="46"/>
      <c r="J40" s="47"/>
    </row>
    <row r="41" spans="1:10" ht="42.75" customHeight="1" thickBot="1" x14ac:dyDescent="0.3">
      <c r="A41" s="21" t="s">
        <v>63</v>
      </c>
      <c r="B41" s="48" t="s">
        <v>94</v>
      </c>
      <c r="C41" s="48"/>
      <c r="D41" s="48"/>
      <c r="E41" s="48"/>
      <c r="F41" s="48"/>
      <c r="G41" s="48"/>
      <c r="H41" s="48"/>
      <c r="I41" s="48"/>
      <c r="J41" s="49"/>
    </row>
    <row r="42" spans="1:10" ht="22.5" customHeight="1" x14ac:dyDescent="0.25">
      <c r="A42" s="17" t="s">
        <v>58</v>
      </c>
      <c r="B42" s="44" t="s">
        <v>85</v>
      </c>
      <c r="C42" s="44"/>
      <c r="D42" s="44"/>
      <c r="E42" s="44"/>
      <c r="F42" s="44"/>
      <c r="G42" s="44"/>
      <c r="H42" s="44"/>
      <c r="I42" s="44"/>
      <c r="J42" s="45"/>
    </row>
    <row r="43" spans="1:10" ht="39.75" customHeight="1" x14ac:dyDescent="0.25">
      <c r="A43" s="17" t="s">
        <v>60</v>
      </c>
      <c r="B43" s="46" t="s">
        <v>86</v>
      </c>
      <c r="C43" s="46"/>
      <c r="D43" s="46"/>
      <c r="E43" s="46"/>
      <c r="F43" s="46"/>
      <c r="G43" s="46"/>
      <c r="H43" s="46"/>
      <c r="I43" s="46"/>
      <c r="J43" s="47"/>
    </row>
    <row r="44" spans="1:10" ht="51" customHeight="1" x14ac:dyDescent="0.25">
      <c r="A44" s="17" t="s">
        <v>62</v>
      </c>
      <c r="B44" s="46" t="s">
        <v>91</v>
      </c>
      <c r="C44" s="46"/>
      <c r="D44" s="46"/>
      <c r="E44" s="46"/>
      <c r="F44" s="46"/>
      <c r="G44" s="46"/>
      <c r="H44" s="46"/>
      <c r="I44" s="46"/>
      <c r="J44" s="47"/>
    </row>
    <row r="45" spans="1:10" ht="30" customHeight="1" x14ac:dyDescent="0.25">
      <c r="A45" s="17" t="s">
        <v>63</v>
      </c>
      <c r="B45" s="46" t="s">
        <v>95</v>
      </c>
      <c r="C45" s="46"/>
      <c r="D45" s="46"/>
      <c r="E45" s="46"/>
      <c r="F45" s="46"/>
      <c r="G45" s="46"/>
      <c r="H45" s="46"/>
      <c r="I45" s="46"/>
      <c r="J45" s="47"/>
    </row>
    <row r="46" spans="1:10" ht="15.75" x14ac:dyDescent="0.25">
      <c r="A46" s="52" t="s">
        <v>66</v>
      </c>
      <c r="B46" s="53"/>
      <c r="C46" s="53"/>
      <c r="D46" s="53"/>
      <c r="E46" s="53"/>
      <c r="F46" s="53"/>
      <c r="G46" s="53"/>
      <c r="H46" s="53"/>
      <c r="I46" s="53"/>
      <c r="J46" s="54"/>
    </row>
    <row r="47" spans="1:10" ht="15.75" x14ac:dyDescent="0.25">
      <c r="A47" s="69" t="s">
        <v>67</v>
      </c>
      <c r="B47" s="70"/>
      <c r="C47" s="70"/>
      <c r="D47" s="70"/>
      <c r="E47" s="70"/>
      <c r="F47" s="70"/>
      <c r="G47" s="70"/>
      <c r="H47" s="70"/>
      <c r="I47" s="70"/>
      <c r="J47" s="71"/>
    </row>
    <row r="48" spans="1:10" ht="27.75" customHeight="1" x14ac:dyDescent="0.25">
      <c r="A48" s="72"/>
      <c r="B48" s="73"/>
      <c r="C48" s="73"/>
      <c r="D48" s="73"/>
      <c r="E48" s="73"/>
      <c r="F48" s="73"/>
      <c r="G48" s="73"/>
      <c r="H48" s="73"/>
      <c r="I48" s="73"/>
      <c r="J48" s="74"/>
    </row>
    <row r="49" spans="1:10" s="24" customFormat="1" ht="11.25" customHeight="1" x14ac:dyDescent="0.25">
      <c r="A49" s="38"/>
      <c r="B49" s="22"/>
      <c r="C49" s="22"/>
      <c r="D49" s="22"/>
      <c r="E49" s="22"/>
      <c r="F49" s="22"/>
      <c r="G49" s="22"/>
      <c r="H49" s="22"/>
      <c r="I49" s="22"/>
      <c r="J49" s="39"/>
    </row>
    <row r="50" spans="1:10" s="24" customFormat="1" ht="12" customHeight="1" x14ac:dyDescent="0.25">
      <c r="A50" s="75" t="s">
        <v>69</v>
      </c>
      <c r="B50" s="76"/>
      <c r="C50" s="76"/>
      <c r="D50" s="76"/>
      <c r="E50" s="76"/>
      <c r="F50" s="76"/>
      <c r="G50" s="76"/>
      <c r="H50" s="76"/>
      <c r="I50" s="76"/>
      <c r="J50" s="77"/>
    </row>
    <row r="51" spans="1:10" s="24" customFormat="1" ht="21" customHeight="1" x14ac:dyDescent="0.25">
      <c r="A51" s="40"/>
      <c r="B51" s="25"/>
      <c r="C51" s="25"/>
      <c r="D51" s="25"/>
      <c r="E51" s="25"/>
      <c r="F51" s="25"/>
      <c r="G51" s="25"/>
      <c r="H51" s="25"/>
      <c r="I51" s="25"/>
      <c r="J51" s="41"/>
    </row>
    <row r="52" spans="1:10" s="24" customFormat="1" ht="21.75" hidden="1" customHeight="1" x14ac:dyDescent="0.25">
      <c r="A52" s="40"/>
      <c r="B52" s="25"/>
      <c r="C52" s="25"/>
      <c r="D52" s="25"/>
      <c r="E52" s="25"/>
      <c r="F52" s="25"/>
      <c r="G52" s="25"/>
      <c r="H52" s="25"/>
      <c r="I52" s="25"/>
      <c r="J52" s="41"/>
    </row>
    <row r="53" spans="1:10" s="24" customFormat="1" ht="21.75" customHeight="1" x14ac:dyDescent="0.25">
      <c r="A53" s="40"/>
      <c r="B53" s="25"/>
      <c r="C53" s="25"/>
      <c r="D53" s="25"/>
      <c r="E53" s="25"/>
      <c r="F53" s="25"/>
      <c r="G53" s="25"/>
      <c r="H53" s="25"/>
      <c r="I53" s="25"/>
      <c r="J53" s="41"/>
    </row>
    <row r="54" spans="1:10" s="24" customFormat="1" ht="21.75" customHeight="1" x14ac:dyDescent="0.25">
      <c r="A54" s="40"/>
      <c r="B54" s="25"/>
      <c r="C54" s="25"/>
      <c r="D54" s="25"/>
      <c r="E54" s="25"/>
      <c r="F54" s="25"/>
      <c r="G54" s="25"/>
      <c r="H54" s="25"/>
      <c r="I54" s="25"/>
      <c r="J54" s="41"/>
    </row>
    <row r="55" spans="1:10" s="24" customFormat="1" x14ac:dyDescent="0.25">
      <c r="A55" s="42"/>
      <c r="B55" s="23"/>
      <c r="C55" s="23"/>
      <c r="D55" s="23"/>
      <c r="E55" s="23"/>
      <c r="F55" s="23"/>
      <c r="G55" s="23"/>
      <c r="H55" s="23"/>
      <c r="I55" s="23"/>
      <c r="J55" s="43"/>
    </row>
    <row r="56" spans="1:10" s="24" customFormat="1" ht="18.75" customHeight="1" x14ac:dyDescent="0.35">
      <c r="A56" s="60"/>
      <c r="B56" s="61"/>
      <c r="C56" s="61"/>
      <c r="D56" s="61"/>
      <c r="E56" s="61"/>
      <c r="F56" s="61"/>
      <c r="G56" s="61"/>
      <c r="H56" s="61"/>
      <c r="I56" s="61"/>
      <c r="J56" s="62"/>
    </row>
    <row r="57" spans="1:10" s="24" customFormat="1" ht="17.25" x14ac:dyDescent="0.35">
      <c r="A57" s="60" t="s">
        <v>71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s="24" customFormat="1" ht="17.25" x14ac:dyDescent="0.35">
      <c r="A58" s="63" t="s">
        <v>72</v>
      </c>
      <c r="B58" s="64"/>
      <c r="C58" s="64"/>
      <c r="D58" s="64"/>
      <c r="E58" s="64"/>
      <c r="F58" s="64"/>
      <c r="G58" s="64"/>
      <c r="H58" s="64"/>
      <c r="I58" s="64"/>
      <c r="J58" s="65"/>
    </row>
    <row r="59" spans="1:10" s="24" customFormat="1" ht="17.25" x14ac:dyDescent="0.35">
      <c r="A59" s="66" t="s">
        <v>73</v>
      </c>
      <c r="B59" s="67"/>
      <c r="C59" s="67"/>
      <c r="D59" s="67"/>
      <c r="E59" s="67"/>
      <c r="F59" s="67"/>
      <c r="G59" s="67"/>
      <c r="H59" s="67"/>
      <c r="I59" s="67"/>
      <c r="J59" s="68"/>
    </row>
    <row r="60" spans="1:10" s="24" customFormat="1" ht="24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s="24" customForma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s="24" customForma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s="24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s="24" customForma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s="24" customForma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</sheetData>
  <mergeCells count="60">
    <mergeCell ref="B37:J37"/>
    <mergeCell ref="B35:J35"/>
    <mergeCell ref="B8:J8"/>
    <mergeCell ref="B11:J11"/>
    <mergeCell ref="B12:J12"/>
    <mergeCell ref="A13:J13"/>
    <mergeCell ref="C14:J14"/>
    <mergeCell ref="B9:J9"/>
    <mergeCell ref="B10:J10"/>
    <mergeCell ref="B36:J36"/>
    <mergeCell ref="A26:J26"/>
    <mergeCell ref="C27:D27"/>
    <mergeCell ref="G27:H27"/>
    <mergeCell ref="I27:J27"/>
    <mergeCell ref="E27:F27"/>
    <mergeCell ref="I24:J24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C24:E24"/>
    <mergeCell ref="F24:H24"/>
    <mergeCell ref="B34:J34"/>
    <mergeCell ref="F25:H25"/>
    <mergeCell ref="C25:E25"/>
    <mergeCell ref="I25:J25"/>
    <mergeCell ref="A25:B25"/>
    <mergeCell ref="A57:J57"/>
    <mergeCell ref="A58:J58"/>
    <mergeCell ref="A59:J59"/>
    <mergeCell ref="B42:J42"/>
    <mergeCell ref="B43:J43"/>
    <mergeCell ref="B44:J44"/>
    <mergeCell ref="B45:J45"/>
    <mergeCell ref="A56:J56"/>
    <mergeCell ref="A46:J46"/>
    <mergeCell ref="A47:J47"/>
    <mergeCell ref="A48:J48"/>
    <mergeCell ref="A50:J50"/>
    <mergeCell ref="B38:J38"/>
    <mergeCell ref="B39:J39"/>
    <mergeCell ref="B40:J40"/>
    <mergeCell ref="B41:J41"/>
    <mergeCell ref="C15:J15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24:B24"/>
  </mergeCells>
  <phoneticPr fontId="23" type="noConversion"/>
  <dataValidations xWindow="528" yWindow="616" count="16">
    <dataValidation allowBlank="1" showInputMessage="1" showErrorMessage="1" prompt="Monto ejecutado en el trimestre" sqref="H28:H31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Monto presupuestado para el producto" sqref="D28:D31 E29:F31 F28" xr:uid="{247AEBBA-5BB4-404D-982B-514E41C68A75}"/>
    <dataValidation allowBlank="1" showInputMessage="1" showErrorMessage="1" prompt="Meta anual del indicador" sqref="C28:C31 E28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:A31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F25 A25:C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5:J45 B37:J37 B41:J41" xr:uid="{15752D16-318A-466B-84D2-F16C378EE918}"/>
    <dataValidation allowBlank="1" showInputMessage="1" showErrorMessage="1" prompt="1. Describir lo plasmado en el presupuesto_x000a_2. Describir lo alcanzado en términos financieros y de producción " sqref="B36:J36 B44:J44 B40:J40" xr:uid="{A72D67B3-A10B-4E8F-9A22-A756D2816C9A}"/>
    <dataValidation allowBlank="1" showInputMessage="1" showErrorMessage="1" prompt="¿En qué consiste el producto? su objetivo" sqref="B35:J35 B43:J43 B39:J39" xr:uid="{C5CE3DEC-0EC8-49F9-8F89-90A444E4EB2F}"/>
    <dataValidation allowBlank="1" showInputMessage="1" showErrorMessage="1" prompt="Nombre del producto" sqref="B34:J34 B42:J42 B38:J38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89" t="s">
        <v>0</v>
      </c>
      <c r="C1" s="90"/>
      <c r="D1" s="90"/>
      <c r="E1" s="90"/>
      <c r="F1" s="90"/>
      <c r="G1" s="90"/>
      <c r="H1" s="90"/>
      <c r="I1" s="90"/>
      <c r="J1" s="91"/>
      <c r="K1" s="1"/>
    </row>
    <row r="2" spans="1:11" ht="27" customHeight="1" thickBot="1" x14ac:dyDescent="0.3">
      <c r="A2" s="29"/>
      <c r="B2" s="92" t="s">
        <v>1</v>
      </c>
      <c r="C2" s="93"/>
      <c r="D2" s="92" t="s">
        <v>2</v>
      </c>
      <c r="E2" s="93"/>
      <c r="F2" s="93"/>
      <c r="G2" s="93"/>
      <c r="H2" s="94"/>
      <c r="I2" s="2" t="s">
        <v>3</v>
      </c>
      <c r="J2" s="30" t="s">
        <v>4</v>
      </c>
      <c r="K2" s="1"/>
    </row>
    <row r="3" spans="1:11" ht="21.75" thickBot="1" x14ac:dyDescent="0.3">
      <c r="A3" s="31"/>
      <c r="B3" s="95" t="s">
        <v>5</v>
      </c>
      <c r="C3" s="96"/>
      <c r="D3" s="95"/>
      <c r="E3" s="96"/>
      <c r="F3" s="96"/>
      <c r="G3" s="96"/>
      <c r="H3" s="97"/>
      <c r="I3" s="20"/>
      <c r="J3" s="32"/>
      <c r="K3" s="1"/>
    </row>
    <row r="4" spans="1:11" x14ac:dyDescent="0.25">
      <c r="A4" s="98"/>
      <c r="B4" s="99"/>
      <c r="C4" s="99"/>
      <c r="D4" s="100"/>
      <c r="E4" s="100"/>
      <c r="F4" s="100"/>
      <c r="G4" s="100"/>
      <c r="H4" s="100"/>
      <c r="I4" s="99"/>
      <c r="J4" s="101"/>
      <c r="K4" s="1"/>
    </row>
    <row r="5" spans="1:11" ht="3" customHeight="1" x14ac:dyDescent="0.25">
      <c r="A5" s="86"/>
      <c r="B5" s="87"/>
      <c r="C5" s="87"/>
      <c r="D5" s="87"/>
      <c r="E5" s="87"/>
      <c r="F5" s="87"/>
      <c r="G5" s="87"/>
      <c r="H5" s="87"/>
      <c r="I5" s="87"/>
      <c r="J5" s="88"/>
      <c r="K5" s="1"/>
    </row>
    <row r="6" spans="1:11" ht="15.75" x14ac:dyDescent="0.25">
      <c r="A6" s="52" t="s">
        <v>6</v>
      </c>
      <c r="B6" s="53"/>
      <c r="C6" s="53"/>
      <c r="D6" s="53"/>
      <c r="E6" s="53"/>
      <c r="F6" s="53"/>
      <c r="G6" s="53"/>
      <c r="H6" s="53"/>
      <c r="I6" s="53"/>
      <c r="J6" s="54"/>
      <c r="K6" s="1"/>
    </row>
    <row r="7" spans="1:11" ht="15.75" x14ac:dyDescent="0.25">
      <c r="A7" s="55" t="s">
        <v>7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3" t="s">
        <v>8</v>
      </c>
      <c r="B8" s="102" t="s">
        <v>9</v>
      </c>
      <c r="C8" s="103"/>
      <c r="D8" s="103"/>
      <c r="E8" s="103"/>
      <c r="F8" s="103"/>
      <c r="G8" s="103"/>
      <c r="H8" s="103"/>
      <c r="I8" s="103"/>
      <c r="J8" s="104"/>
      <c r="K8" s="1"/>
    </row>
    <row r="9" spans="1:11" ht="15" customHeight="1" x14ac:dyDescent="0.25">
      <c r="A9" s="18" t="s">
        <v>10</v>
      </c>
      <c r="B9" s="102" t="s">
        <v>11</v>
      </c>
      <c r="C9" s="103"/>
      <c r="D9" s="103"/>
      <c r="E9" s="103"/>
      <c r="F9" s="103"/>
      <c r="G9" s="103"/>
      <c r="H9" s="103"/>
      <c r="I9" s="103"/>
      <c r="J9" s="104"/>
      <c r="K9" s="1"/>
    </row>
    <row r="10" spans="1:11" x14ac:dyDescent="0.25">
      <c r="A10" s="18" t="s">
        <v>12</v>
      </c>
      <c r="B10" s="102" t="s">
        <v>13</v>
      </c>
      <c r="C10" s="103"/>
      <c r="D10" s="103"/>
      <c r="E10" s="103"/>
      <c r="F10" s="103"/>
      <c r="G10" s="103"/>
      <c r="H10" s="103"/>
      <c r="I10" s="103"/>
      <c r="J10" s="104"/>
      <c r="K10" s="1"/>
    </row>
    <row r="11" spans="1:11" ht="63.75" customHeight="1" x14ac:dyDescent="0.25">
      <c r="A11" s="3" t="s">
        <v>14</v>
      </c>
      <c r="B11" s="105" t="s">
        <v>15</v>
      </c>
      <c r="C11" s="106"/>
      <c r="D11" s="106"/>
      <c r="E11" s="106"/>
      <c r="F11" s="106"/>
      <c r="G11" s="106"/>
      <c r="H11" s="106"/>
      <c r="I11" s="106"/>
      <c r="J11" s="107"/>
    </row>
    <row r="12" spans="1:11" ht="68.25" customHeight="1" x14ac:dyDescent="0.25">
      <c r="A12" s="3" t="s">
        <v>16</v>
      </c>
      <c r="B12" s="105" t="s">
        <v>17</v>
      </c>
      <c r="C12" s="106"/>
      <c r="D12" s="106"/>
      <c r="E12" s="106"/>
      <c r="F12" s="106"/>
      <c r="G12" s="106"/>
      <c r="H12" s="106"/>
      <c r="I12" s="106"/>
      <c r="J12" s="107"/>
    </row>
    <row r="13" spans="1:11" ht="15.75" x14ac:dyDescent="0.25">
      <c r="A13" s="52" t="s">
        <v>18</v>
      </c>
      <c r="B13" s="53"/>
      <c r="C13" s="53"/>
      <c r="D13" s="53"/>
      <c r="E13" s="53"/>
      <c r="F13" s="53"/>
      <c r="G13" s="53"/>
      <c r="H13" s="53"/>
      <c r="I13" s="53"/>
      <c r="J13" s="54"/>
    </row>
    <row r="14" spans="1:11" ht="27.75" customHeight="1" x14ac:dyDescent="0.25">
      <c r="A14" s="3" t="s">
        <v>19</v>
      </c>
      <c r="B14" s="19">
        <v>2</v>
      </c>
      <c r="C14" s="50" t="str">
        <f>IFERROR(VLOOKUP(B14,'[1]Validacion datos'!A2:B5,2,FALSE),"")</f>
        <v>DESARROLLO SOCIAL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3" t="s">
        <v>20</v>
      </c>
      <c r="B15" s="6">
        <v>2.5</v>
      </c>
      <c r="C15" s="50" t="str">
        <f>IFERROR(VLOOKUP(B15,'[1]Validacion datos'!A8:B26,2,FALSE),"")</f>
        <v>Vivienda digna en entornos saludables</v>
      </c>
      <c r="D15" s="50"/>
      <c r="E15" s="50"/>
      <c r="F15" s="50"/>
      <c r="G15" s="50"/>
      <c r="H15" s="50"/>
      <c r="I15" s="50"/>
      <c r="J15" s="50"/>
    </row>
    <row r="16" spans="1:11" ht="33" customHeight="1" x14ac:dyDescent="0.25">
      <c r="A16" s="3" t="s">
        <v>21</v>
      </c>
      <c r="B16" s="7" t="s">
        <v>74</v>
      </c>
      <c r="C16" s="51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1"/>
      <c r="E16" s="51"/>
      <c r="F16" s="51"/>
      <c r="G16" s="51"/>
      <c r="H16" s="51"/>
      <c r="I16" s="51"/>
      <c r="J16" s="51"/>
    </row>
    <row r="17" spans="1:12" ht="15.75" x14ac:dyDescent="0.25">
      <c r="A17" s="52" t="s">
        <v>22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2" ht="29.25" customHeight="1" x14ac:dyDescent="0.25">
      <c r="A18" s="3" t="s">
        <v>23</v>
      </c>
      <c r="B18" s="44" t="s">
        <v>24</v>
      </c>
      <c r="C18" s="44"/>
      <c r="D18" s="44"/>
      <c r="E18" s="44"/>
      <c r="F18" s="44"/>
      <c r="G18" s="44"/>
      <c r="H18" s="44"/>
      <c r="I18" s="44"/>
      <c r="J18" s="45"/>
    </row>
    <row r="19" spans="1:12" ht="33" customHeight="1" x14ac:dyDescent="0.25">
      <c r="A19" s="8" t="s">
        <v>25</v>
      </c>
      <c r="B19" s="44" t="s">
        <v>26</v>
      </c>
      <c r="C19" s="44"/>
      <c r="D19" s="44"/>
      <c r="E19" s="44"/>
      <c r="F19" s="44"/>
      <c r="G19" s="44"/>
      <c r="H19" s="44"/>
      <c r="I19" s="44"/>
      <c r="J19" s="45"/>
    </row>
    <row r="20" spans="1:12" ht="34.5" customHeight="1" x14ac:dyDescent="0.25">
      <c r="A20" s="8" t="s">
        <v>27</v>
      </c>
      <c r="B20" s="44" t="s">
        <v>28</v>
      </c>
      <c r="C20" s="44"/>
      <c r="D20" s="44"/>
      <c r="E20" s="44"/>
      <c r="F20" s="44"/>
      <c r="G20" s="44"/>
      <c r="H20" s="44"/>
      <c r="I20" s="44"/>
      <c r="J20" s="45"/>
    </row>
    <row r="21" spans="1:12" ht="35.25" customHeight="1" x14ac:dyDescent="0.25">
      <c r="A21" s="8" t="s">
        <v>29</v>
      </c>
      <c r="B21" s="44" t="s">
        <v>30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2" ht="15.75" x14ac:dyDescent="0.25">
      <c r="A22" s="52" t="s">
        <v>31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2" ht="15.75" x14ac:dyDescent="0.25">
      <c r="A23" s="55" t="s">
        <v>32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2" ht="15" customHeight="1" x14ac:dyDescent="0.25">
      <c r="A24" s="58" t="s">
        <v>33</v>
      </c>
      <c r="B24" s="59"/>
      <c r="C24" s="78" t="s">
        <v>34</v>
      </c>
      <c r="D24" s="79"/>
      <c r="E24" s="79"/>
      <c r="F24" s="79" t="s">
        <v>35</v>
      </c>
      <c r="G24" s="79"/>
      <c r="H24" s="59"/>
      <c r="I24" s="78" t="s">
        <v>36</v>
      </c>
      <c r="J24" s="111"/>
    </row>
    <row r="25" spans="1:12" x14ac:dyDescent="0.25">
      <c r="A25" s="112">
        <f>6625536728+6500816</f>
        <v>6632037544</v>
      </c>
      <c r="B25" s="113"/>
      <c r="C25" s="114">
        <v>7015806234.0100002</v>
      </c>
      <c r="D25" s="115"/>
      <c r="E25" s="116"/>
      <c r="F25" s="80">
        <f>6134719.84+4895669938.29</f>
        <v>4901804658.1300001</v>
      </c>
      <c r="G25" s="81"/>
      <c r="H25" s="82"/>
      <c r="I25" s="117">
        <f>IF(F25&gt;0,F25/C25,0)</f>
        <v>0.69868016513453401</v>
      </c>
      <c r="J25" s="118"/>
    </row>
    <row r="26" spans="1:12" ht="15.75" x14ac:dyDescent="0.25">
      <c r="A26" s="55" t="s">
        <v>37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2" x14ac:dyDescent="0.25">
      <c r="A27" s="4"/>
      <c r="B27"/>
      <c r="C27" s="108" t="s">
        <v>38</v>
      </c>
      <c r="D27" s="109"/>
      <c r="E27" s="108" t="s">
        <v>39</v>
      </c>
      <c r="F27" s="109"/>
      <c r="G27" s="108" t="s">
        <v>40</v>
      </c>
      <c r="H27" s="108"/>
      <c r="I27" s="108" t="s">
        <v>41</v>
      </c>
      <c r="J27" s="110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52" t="s">
        <v>56</v>
      </c>
      <c r="B31" s="53"/>
      <c r="C31" s="53"/>
      <c r="D31" s="53"/>
      <c r="E31" s="53"/>
      <c r="F31" s="53"/>
      <c r="G31" s="53"/>
      <c r="H31" s="53"/>
      <c r="I31" s="53"/>
      <c r="J31" s="54"/>
    </row>
    <row r="32" spans="1:12" ht="15.75" x14ac:dyDescent="0.25">
      <c r="A32" s="55" t="s">
        <v>57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17" t="s">
        <v>58</v>
      </c>
      <c r="B33" s="44" t="s">
        <v>59</v>
      </c>
      <c r="C33" s="44"/>
      <c r="D33" s="44"/>
      <c r="E33" s="44"/>
      <c r="F33" s="44"/>
      <c r="G33" s="44"/>
      <c r="H33" s="44"/>
      <c r="I33" s="44"/>
      <c r="J33" s="45"/>
    </row>
    <row r="34" spans="1:11" ht="30" x14ac:dyDescent="0.25">
      <c r="A34" s="17" t="s">
        <v>60</v>
      </c>
      <c r="B34" s="44" t="s">
        <v>61</v>
      </c>
      <c r="C34" s="44"/>
      <c r="D34" s="44"/>
      <c r="E34" s="44"/>
      <c r="F34" s="44"/>
      <c r="G34" s="44"/>
      <c r="H34" s="44"/>
      <c r="I34" s="44"/>
      <c r="J34" s="45"/>
    </row>
    <row r="35" spans="1:11" ht="59.25" customHeight="1" x14ac:dyDescent="0.25">
      <c r="A35" s="17" t="s">
        <v>62</v>
      </c>
      <c r="B35" s="46" t="s">
        <v>75</v>
      </c>
      <c r="C35" s="46"/>
      <c r="D35" s="46"/>
      <c r="E35" s="46"/>
      <c r="F35" s="46"/>
      <c r="G35" s="46"/>
      <c r="H35" s="46"/>
      <c r="I35" s="46"/>
      <c r="J35" s="47"/>
    </row>
    <row r="36" spans="1:11" ht="51.75" customHeight="1" thickBot="1" x14ac:dyDescent="0.3">
      <c r="A36" s="21" t="s">
        <v>63</v>
      </c>
      <c r="B36" s="48" t="s">
        <v>76</v>
      </c>
      <c r="C36" s="48"/>
      <c r="D36" s="48"/>
      <c r="E36" s="48"/>
      <c r="F36" s="48"/>
      <c r="G36" s="48"/>
      <c r="H36" s="48"/>
      <c r="I36" s="48"/>
      <c r="J36" s="49"/>
    </row>
    <row r="37" spans="1:11" ht="22.5" customHeight="1" x14ac:dyDescent="0.25">
      <c r="A37" s="17" t="s">
        <v>58</v>
      </c>
      <c r="B37" s="44" t="s">
        <v>64</v>
      </c>
      <c r="C37" s="44"/>
      <c r="D37" s="44"/>
      <c r="E37" s="44"/>
      <c r="F37" s="44"/>
      <c r="G37" s="44"/>
      <c r="H37" s="44"/>
      <c r="I37" s="44"/>
      <c r="J37" s="45"/>
    </row>
    <row r="38" spans="1:11" ht="30" customHeight="1" x14ac:dyDescent="0.25">
      <c r="A38" s="17" t="s">
        <v>60</v>
      </c>
      <c r="B38" s="46" t="s">
        <v>65</v>
      </c>
      <c r="C38" s="46"/>
      <c r="D38" s="46"/>
      <c r="E38" s="46"/>
      <c r="F38" s="46"/>
      <c r="G38" s="46"/>
      <c r="H38" s="46"/>
      <c r="I38" s="46"/>
      <c r="J38" s="47"/>
    </row>
    <row r="39" spans="1:11" ht="85.5" customHeight="1" x14ac:dyDescent="0.25">
      <c r="A39" s="17" t="s">
        <v>62</v>
      </c>
      <c r="B39" s="46" t="s">
        <v>78</v>
      </c>
      <c r="C39" s="46"/>
      <c r="D39" s="46"/>
      <c r="E39" s="46"/>
      <c r="F39" s="46"/>
      <c r="G39" s="46"/>
      <c r="H39" s="46"/>
      <c r="I39" s="46"/>
      <c r="J39" s="47"/>
    </row>
    <row r="40" spans="1:11" ht="30" customHeight="1" x14ac:dyDescent="0.25">
      <c r="A40" s="17" t="s">
        <v>63</v>
      </c>
      <c r="B40" s="46" t="s">
        <v>77</v>
      </c>
      <c r="C40" s="46"/>
      <c r="D40" s="46"/>
      <c r="E40" s="46"/>
      <c r="F40" s="46"/>
      <c r="G40" s="46"/>
      <c r="H40" s="46"/>
      <c r="I40" s="46"/>
      <c r="J40" s="47"/>
    </row>
    <row r="41" spans="1:11" ht="15.75" x14ac:dyDescent="0.25">
      <c r="A41" s="52" t="s">
        <v>66</v>
      </c>
      <c r="B41" s="53"/>
      <c r="C41" s="53"/>
      <c r="D41" s="53"/>
      <c r="E41" s="53"/>
      <c r="F41" s="53"/>
      <c r="G41" s="53"/>
      <c r="H41" s="53"/>
      <c r="I41" s="53"/>
      <c r="J41" s="54"/>
    </row>
    <row r="42" spans="1:11" ht="15.75" x14ac:dyDescent="0.25">
      <c r="A42" s="69" t="s">
        <v>67</v>
      </c>
      <c r="B42" s="70"/>
      <c r="C42" s="70"/>
      <c r="D42" s="70"/>
      <c r="E42" s="70"/>
      <c r="F42" s="70"/>
      <c r="G42" s="70"/>
      <c r="H42" s="70"/>
      <c r="I42" s="70"/>
      <c r="J42" s="71"/>
      <c r="K42" s="1"/>
    </row>
    <row r="43" spans="1:11" ht="27.75" customHeight="1" x14ac:dyDescent="0.25">
      <c r="A43" s="72" t="s">
        <v>68</v>
      </c>
      <c r="B43" s="73"/>
      <c r="C43" s="73"/>
      <c r="D43" s="73"/>
      <c r="E43" s="73"/>
      <c r="F43" s="73"/>
      <c r="G43" s="73"/>
      <c r="H43" s="73"/>
      <c r="I43" s="73"/>
      <c r="J43" s="74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75" t="s">
        <v>69</v>
      </c>
      <c r="B45" s="76"/>
      <c r="C45" s="76"/>
      <c r="D45" s="76"/>
      <c r="E45" s="76"/>
      <c r="F45" s="76"/>
      <c r="G45" s="76"/>
      <c r="H45" s="76"/>
      <c r="I45" s="76"/>
      <c r="J45" s="77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60" t="s">
        <v>70</v>
      </c>
      <c r="B49" s="61"/>
      <c r="C49" s="61"/>
      <c r="D49" s="61"/>
      <c r="E49" s="61"/>
      <c r="F49" s="61"/>
      <c r="G49" s="61"/>
      <c r="H49" s="61"/>
      <c r="I49" s="61"/>
      <c r="J49" s="62"/>
      <c r="K49" s="23"/>
    </row>
    <row r="50" spans="1:11" s="24" customFormat="1" ht="17.25" x14ac:dyDescent="0.35">
      <c r="A50" s="60" t="s">
        <v>71</v>
      </c>
      <c r="B50" s="61"/>
      <c r="C50" s="61"/>
      <c r="D50" s="61"/>
      <c r="E50" s="61"/>
      <c r="F50" s="61"/>
      <c r="G50" s="61"/>
      <c r="H50" s="61"/>
      <c r="I50" s="61"/>
      <c r="J50" s="62"/>
      <c r="K50" s="23"/>
    </row>
    <row r="51" spans="1:11" s="24" customFormat="1" ht="17.25" x14ac:dyDescent="0.35">
      <c r="A51" s="63" t="s">
        <v>72</v>
      </c>
      <c r="B51" s="64"/>
      <c r="C51" s="64"/>
      <c r="D51" s="64"/>
      <c r="E51" s="64"/>
      <c r="F51" s="64"/>
      <c r="G51" s="64"/>
      <c r="H51" s="64"/>
      <c r="I51" s="64"/>
      <c r="J51" s="65"/>
      <c r="K51" s="23"/>
    </row>
    <row r="52" spans="1:11" s="24" customFormat="1" ht="17.25" x14ac:dyDescent="0.35">
      <c r="A52" s="66" t="s">
        <v>73</v>
      </c>
      <c r="B52" s="67"/>
      <c r="C52" s="67"/>
      <c r="D52" s="67"/>
      <c r="E52" s="67"/>
      <c r="F52" s="67"/>
      <c r="G52" s="67"/>
      <c r="H52" s="67"/>
      <c r="I52" s="67"/>
      <c r="J52" s="68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45:J45"/>
    <mergeCell ref="A49:J49"/>
    <mergeCell ref="A50:J50"/>
    <mergeCell ref="A51:J51"/>
    <mergeCell ref="A52:J52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7" ma:contentTypeDescription="Crear nuevo documento." ma:contentTypeScope="" ma:versionID="8bbe0ab0849b35654cf849ef33b0925e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1bd9226ed7f59c7b7f3a8e8bc5036fe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B5800D-C472-49F7-8E58-11EC5536C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Inf. Fisico.F. Jul.-Dic.2023</vt:lpstr>
      <vt:lpstr>Hoja1 (2)</vt:lpstr>
      <vt:lpstr>'Hoja1 (2)'!Área_de_impresión</vt:lpstr>
      <vt:lpstr>'Inf. Fisico.F. Jul.-Dic.2023'!Área_de_impresión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2024-01-15T18:37:03Z</cp:lastPrinted>
  <dcterms:created xsi:type="dcterms:W3CDTF">2021-03-22T15:50:10Z</dcterms:created>
  <dcterms:modified xsi:type="dcterms:W3CDTF">2024-01-17T15:56:25Z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