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yonuery.cruz\OneDrive - Ministerio de la Vivienda y Edificaciones - MIVED\Escritorio\Nueva carpeta (11)\"/>
    </mc:Choice>
  </mc:AlternateContent>
  <xr:revisionPtr revIDLastSave="0" documentId="13_ncr:1_{1ACA7B26-E23D-43FE-8E47-427A28C80073}" xr6:coauthVersionLast="47" xr6:coauthVersionMax="47" xr10:uidLastSave="{00000000-0000-0000-0000-000000000000}"/>
  <bookViews>
    <workbookView xWindow="3075" yWindow="330" windowWidth="19500" windowHeight="11940" xr2:uid="{4338FEAE-DB8E-4C02-BE6D-DDC1311F061E}"/>
  </bookViews>
  <sheets>
    <sheet name="Inf. Fís.-Fin.sem.ene.-jun.2024" sheetId="1" r:id="rId1"/>
    <sheet name="Hoja1 (2)" sheetId="4" state="hidden" r:id="rId2"/>
  </sheets>
  <externalReferences>
    <externalReference r:id="rId3"/>
  </externalReferences>
  <definedNames>
    <definedName name="_xlnm.Print_Area" localSheetId="1">'Hoja1 (2)'!$A$1:$J$52</definedName>
    <definedName name="_xlnm.Print_Area" localSheetId="0">'Inf. Fís.-Fin.sem.ene.-jun.2024'!$B$1:$K$63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1" i="1" l="1"/>
  <c r="K30" i="1"/>
  <c r="H30" i="1"/>
  <c r="J30" i="1" s="1"/>
  <c r="H31" i="1"/>
  <c r="J31" i="1" s="1"/>
  <c r="J25" i="1"/>
  <c r="G25" i="1"/>
  <c r="K29" i="1"/>
  <c r="J29" i="1"/>
  <c r="G31" i="1"/>
  <c r="G30" i="1"/>
  <c r="G29" i="1"/>
  <c r="H29" i="1"/>
  <c r="J30" i="4" l="1"/>
  <c r="I30" i="4"/>
  <c r="J29" i="4"/>
  <c r="I29" i="4"/>
  <c r="I25" i="4"/>
  <c r="F25" i="4"/>
  <c r="A25" i="4"/>
  <c r="C16" i="4"/>
  <c r="C15" i="4"/>
  <c r="C14" i="4"/>
  <c r="D16" i="1" l="1"/>
  <c r="D15" i="1"/>
  <c r="D14" i="1"/>
</calcChain>
</file>

<file path=xl/sharedStrings.xml><?xml version="1.0" encoding="utf-8"?>
<sst xmlns="http://schemas.openxmlformats.org/spreadsheetml/2006/main" count="173" uniqueCount="102">
  <si>
    <t>Informe de Evaluación Trimestral de las Metas Físicas-Financieras</t>
  </si>
  <si>
    <t>Código</t>
  </si>
  <si>
    <t>Documento Relacionado</t>
  </si>
  <si>
    <t>Fecha Versión</t>
  </si>
  <si>
    <t>Versión</t>
  </si>
  <si>
    <t>DEC-FOR013</t>
  </si>
  <si>
    <t>I -Información Instituciónal</t>
  </si>
  <si>
    <t>I.I - Completar los datos requeridos sobre la institución</t>
  </si>
  <si>
    <t>Capítulo</t>
  </si>
  <si>
    <t>0223 MINISTERIO DE LA VIVIENDA HABITA Y EDIFICACIONES</t>
  </si>
  <si>
    <t>Subcapítulo</t>
  </si>
  <si>
    <t>01 MINISTERIO DE LA VIVIENDA HABITA Y EDIFICACIONES</t>
  </si>
  <si>
    <t>Unidad Ejecutora</t>
  </si>
  <si>
    <t>0001 VICEMINISTERIO DE VIVIENDA Y HABITAT</t>
  </si>
  <si>
    <t>Misión</t>
  </si>
  <si>
    <t>Somos una institución joven altamente capacitada, que establece procesos transparentes y eficientes. Líder en la ejecución, fiscalización y excelencia en el servicio público. Respondiendo a las necesidades de viviendas y edificaciones de los ciudadanos. Comprometidos en desarrollar y elevar la calidad de vida de los dominicanos, a través de la transformación de las edificaciones a nivel nacional como garantía de un mejor futuro.</t>
  </si>
  <si>
    <t>Visión</t>
  </si>
  <si>
    <t>Generar un impacto social sostenido, que mejore la calidad de vida de las familias dominicanas y de toda la nación, mediante el diseño y ejecución de la política de vivienda y edificaciones. Comprometidos en integrar a los sectores públicos y privados, en un marco de transparencia que asegure las mejores prácticas globales mediante el uso de la ciencia, la tecnología y la preservación del medio ambiente, garantizando la obtención de resultados y el uso eficiente de los recursos públicos.</t>
  </si>
  <si>
    <t>II. Contribución a la Estrategia Nacional de Desarrollo</t>
  </si>
  <si>
    <t>Eje estratégico:</t>
  </si>
  <si>
    <t>Objetivo general:</t>
  </si>
  <si>
    <t>Objetivo(s) específico(s):</t>
  </si>
  <si>
    <t>III. Información del Programa</t>
  </si>
  <si>
    <t>Nombre:</t>
  </si>
  <si>
    <t>11 DESARROLLO DE LA VIVIENDA Y HABITAT</t>
  </si>
  <si>
    <t>Descripción:</t>
  </si>
  <si>
    <t>Desarrollo de la Vivienda y Habitat</t>
  </si>
  <si>
    <r>
      <t>Beneficiarios:</t>
    </r>
    <r>
      <rPr>
        <sz val="12"/>
        <color rgb="FF000000"/>
        <rFont val="Century Gothic"/>
        <family val="2"/>
      </rPr>
      <t xml:space="preserve"> </t>
    </r>
  </si>
  <si>
    <t>Familias en condiciones de pobreza y vulnerabilidad.</t>
  </si>
  <si>
    <t>Resultado Asociado:</t>
  </si>
  <si>
    <t>Reducida la Vulnerabilidad de 13,507 familias en condiciones de pobreza para el año 2022, a través del desarrollo y mejoramiento habitacional.</t>
  </si>
  <si>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</si>
  <si>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</si>
  <si>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</si>
  <si>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</si>
  <si>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</si>
  <si>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</si>
  <si>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</si>
  <si>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t>
  </si>
  <si>
    <t>Programación Trimestral</t>
  </si>
  <si>
    <t>Ejecución Trimestral</t>
  </si>
  <si>
    <t>Avance</t>
  </si>
  <si>
    <t>Producto</t>
  </si>
  <si>
    <t>Indicador</t>
  </si>
  <si>
    <t>Física
(A)</t>
  </si>
  <si>
    <t>Financiera
(B)</t>
  </si>
  <si>
    <t>Física
(C)</t>
  </si>
  <si>
    <t>Financiera
(D)</t>
  </si>
  <si>
    <t>Física 
(E)</t>
  </si>
  <si>
    <t>Financiera 
 (F)</t>
  </si>
  <si>
    <t>Física 
(%)
 G=E/C</t>
  </si>
  <si>
    <t>Financiero 
(%) 
H=F/D</t>
  </si>
  <si>
    <t>O2/6762-Familias vulnerables reciben asistencia y mejoramiento habitacional</t>
  </si>
  <si>
    <t>Cantidad Viviendas asistidas</t>
  </si>
  <si>
    <t>03/6763-Familias acceden a viviendas sociales</t>
  </si>
  <si>
    <t>Cantidad Viviendas construidas</t>
  </si>
  <si>
    <t>V. Análisis de los Logros y Desviaciones</t>
  </si>
  <si>
    <t>V.I - Información de Logros y Desviaciones por Producto</t>
  </si>
  <si>
    <t xml:space="preserve">Producto: </t>
  </si>
  <si>
    <t>02- Familias vulnerables reciben asistencias y mejoramiento habitacional</t>
  </si>
  <si>
    <t xml:space="preserve">Descripción del producto: </t>
  </si>
  <si>
    <t>Es el proceso mediante el cual las familias vulnerables reciben asistencia para el mejoramiento y/o reconstrucción de sus vivienda.</t>
  </si>
  <si>
    <t>Logros alcanzados:</t>
  </si>
  <si>
    <t>Causas y justificación del desvío:</t>
  </si>
  <si>
    <t>03-  Familias acceden a viviendas sociales.</t>
  </si>
  <si>
    <t>Es el proceso mediante el cual las familias vulnerables acceden a viviendas sociales.</t>
  </si>
  <si>
    <r>
      <t xml:space="preserve">VI. </t>
    </r>
    <r>
      <rPr>
        <b/>
        <sz val="11"/>
        <color theme="0"/>
        <rFont val="Century Gothic"/>
        <family val="2"/>
      </rPr>
      <t>Oportunidades de Mejora</t>
    </r>
  </si>
  <si>
    <t xml:space="preserve">VI. I - De acuerdo a los eventos presentados durante la ejecución del producto, ¿qué aspecto puede mejorarse? </t>
  </si>
  <si>
    <t>[Registrar las oportunidades de mejora identificadas, como acciones puntuales, especificando las fechas de su realización.]</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</si>
  <si>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</si>
  <si>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_________________________________________________</t>
  </si>
  <si>
    <t>ING. HENRY A. GONZÁLEZ</t>
  </si>
  <si>
    <t xml:space="preserve">DIRECTOR PLANIFICACIÓN Y DESARROLLO </t>
  </si>
  <si>
    <t>MINISTERIO DE VIVIENDA Y EDIFICACIONES</t>
  </si>
  <si>
    <t>2.5.1</t>
  </si>
  <si>
    <t xml:space="preserve">Durante el período octubre-diciembre 2022 fue ejecutada la suma de RD$490,528,876.75 representando un avance físico de un 230.96%, excedente debido a las viviendas asistidas que fueron afectadas por el paso del huracan Fiona. El avance financiero reflejado se debe a que el monto cargado a este producto fue menor que el monto real. El monto real presupuestado debio ser RD$3,854,570,524, lo que en realidad reflejaria un avance financiero de 12.73% </t>
  </si>
  <si>
    <t xml:space="preserve">El desvío excedente en el avance físico es debido a las viviendas afectadas por el paso del huracan Fiona y que fueron asistidas. En cuanto al avance financiero reflejado se debe a que el monto cargado a este producto fue menor que el monto real presupuestado. El monto real presupuestado debio ser RD$3,854,570,524, lo que en realidad reflejaría un avance financiero de 12.73% </t>
  </si>
  <si>
    <t xml:space="preserve">Para este producto el monto real presupuestado debió ser RD$2,777,467,020 lo que en realidad reflejaría un avance financiero de 63.76% </t>
  </si>
  <si>
    <t xml:space="preserve"> Durante el periodo octubre-diciembre 2022  fue ejecutada la suma de RD$1,770,817,118.56 representando un avance físico  de un 35.70% y un avance  financiero de 26.73%, según información cargada; sin embargo el monto real presupuestado debió ser RD$2,777,467,020 lo que en realidad reflejaría un avance financiero de 63.76% </t>
  </si>
  <si>
    <t>0223 MINISTERIO DE LA VIVIENDA HABITAT Y EDIFICACIONES</t>
  </si>
  <si>
    <t>Familias vulnerables reciben asistencias y mejoramiento habitacional</t>
  </si>
  <si>
    <t>Familias acceden a viviendas sociales de bajo costo</t>
  </si>
  <si>
    <t>Familias acceden a viviendas sociales con precio descontado</t>
  </si>
  <si>
    <t>Asistencia a familias vulnerables, en materia de mejoramiento habitacional y necesidades básicas, para mejora de la calidad de vida.</t>
  </si>
  <si>
    <t>03-  Familias acceden a viviendas sociales de bajo costo.</t>
  </si>
  <si>
    <t>04-  Familias acceden a viviendas sociales con precio descontado.</t>
  </si>
  <si>
    <t>Construcción de nuevas viviendas sociales; para ser adquiridas bajo financiamiento por entidad financiera más bono ITBIS y otros, facilitando mayor acceso a las familias mas vulnerables.</t>
  </si>
  <si>
    <t>Construcción de nuevas viviendas sociales; que se ofertan a bajo costo y aplican para el bono a la primera vivienda para mayor acceso de las familias mas vulnerables sin techo digno.</t>
  </si>
  <si>
    <t>Informe de Evaluación Semestral de las Metas Físicas-Financieras</t>
  </si>
  <si>
    <t>Aumentar la cantidad de familias beneficiadas que viven en estado de pobreza de 13,507 en 2022 a 16,000 para el 2024, a través del desarrollo y mejoramiento habitacional para reduir su vulnerabilidad, construyendo 5,000 nuevas viviendas sociales y realizando 11,000</t>
  </si>
  <si>
    <t>Dentro de la programación para el 2024 se contemplaron proyectos que solo tienen ejecución financiera, debido a que fueron proyectos culminados a nivel físico; estos se encuentran en el proceso de conciliación y/o cierre de proyectos/contratos lo cual puede tardar debido a los acuerdos legales entre las partes involucradas (contratistas).</t>
  </si>
  <si>
    <t xml:space="preserve">Durante este periodo se priorizó el proyecto de Hato del Yaque, por lo que a nivel financiero se ejecutó solo a este proyecto lo que corresponde a mas de un 100% de lo programado. </t>
  </si>
  <si>
    <t>FAURIN CAMACHO</t>
  </si>
  <si>
    <t>ENCARGADO PLANES, PROGRAMAS Y PROYECTOS</t>
  </si>
  <si>
    <t>Programación Semestral</t>
  </si>
  <si>
    <t>Ejecución Semestral</t>
  </si>
  <si>
    <t>IV.II - Formulación y Ejecución Semestral de las Metas por Producto</t>
  </si>
  <si>
    <t>Durante el período enero-junio 2024 se lograron asistir 4,411 viviendas realizando mejoramientos y reconstrucciones asistiendo asi a mas de 14,468 personas integrantes de familias que vivian en condiciones de vulnerabilidad.</t>
  </si>
  <si>
    <t>Para el primer semestre del año en cuestión, durante el primer trimestre estuvimos en proceso electoral por lo que se detuvieron durante un periodo de tiempo la ejecución tanto fisica como financiera; el segundo trimestre tambien se vio afectado por procesos en curso derivados del proceso electoral.</t>
  </si>
  <si>
    <t>Durante el período enero-junio 2024 se logró avanzar un 55% de las cubicaciones programadas para el año 2024.</t>
  </si>
  <si>
    <t>Durante el período enero-junio 2024 se logró avanzar un 65% de las cubicaciones programadas para el año 2024.</t>
  </si>
  <si>
    <r>
      <t>MINISTERIO DE VIVIENDA, H</t>
    </r>
    <r>
      <rPr>
        <sz val="11"/>
        <rFont val="Calibri"/>
        <family val="2"/>
      </rPr>
      <t>Á</t>
    </r>
    <r>
      <rPr>
        <sz val="11"/>
        <rFont val="Gill Sans MT"/>
        <family val="2"/>
      </rPr>
      <t>BITAT Y EDIFICACIONES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</si>
</sst>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_(* \(#,##0.00\);_(* &quot;-&quot;??_);_(@_)"/>
    <numFmt numFmtId="165" formatCode="dd/mm/yyyy;@"/>
    <numFmt numFmtId="166" formatCode="[$-10409]#,##0;\-#,##0"/>
    <numFmt numFmtId="167" formatCode="[$-10409]#,##0.00;\-#,##0.00"/>
    <numFmt numFmtId="168" formatCode="[$-10409]0.00%"/>
  </numFmts>
  <fonts count="27"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8"/>
      <color theme="1"/>
      <name val="Calibri"/>
      <family val="2"/>
      <scheme val="minor"/>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b/>
      <sz val="11"/>
      <name val="Gill Sans MT"/>
      <family val="2"/>
    </font>
    <font>
      <sz val="11"/>
      <name val="Gill Sans MT"/>
      <family val="2"/>
    </font>
    <font>
      <i/>
      <sz val="11"/>
      <name val="Calibri"/>
      <family val="2"/>
      <scheme val="minor"/>
    </font>
  </fonts>
  <fills count="11">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theme="7" tint="0.79998168889431442"/>
        <bgColor indexed="64"/>
      </patternFill>
    </fill>
  </fills>
  <borders count="41">
    <border>
      <left/>
      <right/>
      <top/>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rgb="FFFFFFFF"/>
      </bottom>
      <diagonal/>
    </border>
    <border>
      <left style="medium">
        <color indexed="64"/>
      </left>
      <right style="thin">
        <color indexed="64"/>
      </right>
      <top style="medium">
        <color rgb="FFFFFFFF"/>
      </top>
      <bottom style="medium">
        <color indexed="64"/>
      </bottom>
      <diagonal/>
    </border>
    <border>
      <left style="thin">
        <color indexed="64"/>
      </left>
      <right style="thin">
        <color theme="0" tint="-0.34998626667073579"/>
      </right>
      <top/>
      <bottom style="thin">
        <color theme="0" tint="-0.34998626667073579"/>
      </bottom>
      <diagonal/>
    </border>
    <border>
      <left style="thin">
        <color theme="0" tint="-0.34998626667073579"/>
      </left>
      <right style="thin">
        <color indexed="64"/>
      </right>
      <top/>
      <bottom style="thin">
        <color theme="0" tint="-0.34998626667073579"/>
      </bottom>
      <diagonal/>
    </border>
    <border>
      <left style="thin">
        <color indexed="64"/>
      </left>
      <right style="thin">
        <color theme="0" tint="-0.34998626667073579"/>
      </right>
      <top style="thin">
        <color theme="0" tint="-0.34998626667073579"/>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35">
    <xf numFmtId="0" fontId="0" fillId="0" borderId="0" xfId="0"/>
    <xf numFmtId="0" fontId="0" fillId="0" borderId="0" xfId="0" applyProtection="1">
      <protection locked="0"/>
    </xf>
    <xf numFmtId="0" fontId="5" fillId="2" borderId="3" xfId="0" applyFont="1" applyFill="1" applyBorder="1" applyAlignment="1">
      <alignment horizontal="center" vertical="center" wrapText="1"/>
    </xf>
    <xf numFmtId="0" fontId="9" fillId="0" borderId="11" xfId="0" applyFont="1" applyBorder="1" applyAlignment="1">
      <alignment vertical="center"/>
    </xf>
    <xf numFmtId="0" fontId="0" fillId="0" borderId="11" xfId="0" applyBorder="1"/>
    <xf numFmtId="0" fontId="11" fillId="0" borderId="0" xfId="0" applyFont="1" applyProtection="1">
      <protection locked="0"/>
    </xf>
    <xf numFmtId="0" fontId="10" fillId="6" borderId="13" xfId="0" applyFont="1" applyFill="1" applyBorder="1" applyAlignment="1">
      <alignment horizontal="center" vertical="center"/>
    </xf>
    <xf numFmtId="0" fontId="10" fillId="0" borderId="13" xfId="0" applyFont="1" applyBorder="1" applyAlignment="1" applyProtection="1">
      <alignment horizontal="center" vertical="center" wrapText="1"/>
      <protection locked="0"/>
    </xf>
    <xf numFmtId="0" fontId="9" fillId="0" borderId="11" xfId="0" applyFont="1" applyBorder="1" applyAlignment="1">
      <alignment vertical="center" wrapText="1"/>
    </xf>
    <xf numFmtId="0" fontId="16" fillId="8" borderId="24" xfId="0" applyFont="1" applyFill="1" applyBorder="1" applyAlignment="1">
      <alignment horizontal="center" vertical="center" wrapText="1" readingOrder="1"/>
    </xf>
    <xf numFmtId="166" fontId="17" fillId="0" borderId="22" xfId="0" applyNumberFormat="1" applyFont="1" applyBorder="1" applyAlignment="1" applyProtection="1">
      <alignment horizontal="center" vertical="center" wrapText="1" readingOrder="1"/>
      <protection locked="0"/>
    </xf>
    <xf numFmtId="167" fontId="17" fillId="0" borderId="22" xfId="0" applyNumberFormat="1" applyFont="1" applyBorder="1" applyAlignment="1" applyProtection="1">
      <alignment horizontal="center" vertical="center" wrapText="1" readingOrder="1"/>
      <protection locked="0"/>
    </xf>
    <xf numFmtId="166" fontId="17" fillId="0" borderId="22" xfId="0" applyNumberFormat="1" applyFont="1" applyBorder="1" applyAlignment="1" applyProtection="1">
      <alignment horizontal="center" vertical="center" wrapText="1"/>
      <protection locked="0"/>
    </xf>
    <xf numFmtId="10" fontId="17" fillId="7" borderId="22" xfId="2" applyNumberFormat="1" applyFont="1" applyFill="1" applyBorder="1" applyAlignment="1" applyProtection="1">
      <alignment horizontal="center" vertical="center" wrapText="1" readingOrder="1"/>
      <protection locked="0"/>
    </xf>
    <xf numFmtId="166" fontId="17" fillId="0" borderId="25" xfId="0" applyNumberFormat="1" applyFont="1" applyBorder="1" applyAlignment="1" applyProtection="1">
      <alignment horizontal="center" vertical="center" wrapText="1" readingOrder="1"/>
      <protection locked="0"/>
    </xf>
    <xf numFmtId="167" fontId="17" fillId="0" borderId="25" xfId="0" applyNumberFormat="1" applyFont="1" applyBorder="1" applyAlignment="1" applyProtection="1">
      <alignment horizontal="center" vertical="center" wrapText="1" readingOrder="1"/>
      <protection locked="0"/>
    </xf>
    <xf numFmtId="166" fontId="17" fillId="0" borderId="25" xfId="0" applyNumberFormat="1" applyFont="1" applyBorder="1" applyAlignment="1" applyProtection="1">
      <alignment horizontal="center" vertical="center" wrapText="1"/>
      <protection locked="0"/>
    </xf>
    <xf numFmtId="0" fontId="9" fillId="0" borderId="11" xfId="0" applyFont="1" applyBorder="1" applyAlignment="1" applyProtection="1">
      <alignment vertical="center" wrapText="1"/>
      <protection locked="0"/>
    </xf>
    <xf numFmtId="0" fontId="2" fillId="0" borderId="11" xfId="0" applyFont="1" applyBorder="1"/>
    <xf numFmtId="0" fontId="10" fillId="6" borderId="13" xfId="0" applyFont="1" applyFill="1" applyBorder="1" applyAlignment="1">
      <alignment horizontal="center" vertical="center" wrapText="1"/>
    </xf>
    <xf numFmtId="165" fontId="6" fillId="0" borderId="7" xfId="0" applyNumberFormat="1" applyFont="1" applyBorder="1" applyAlignment="1">
      <alignment horizontal="center" vertical="center" wrapText="1"/>
    </xf>
    <xf numFmtId="0" fontId="9" fillId="0" borderId="30" xfId="0" applyFont="1" applyBorder="1" applyAlignment="1" applyProtection="1">
      <alignment vertical="center" wrapText="1"/>
      <protection locked="0"/>
    </xf>
    <xf numFmtId="0" fontId="22" fillId="9" borderId="0" xfId="0" applyFont="1" applyFill="1" applyAlignment="1" applyProtection="1">
      <alignment horizontal="left" vertical="center" wrapText="1"/>
      <protection locked="0"/>
    </xf>
    <xf numFmtId="0" fontId="11" fillId="9" borderId="0" xfId="0" applyFont="1" applyFill="1" applyProtection="1">
      <protection locked="0"/>
    </xf>
    <xf numFmtId="0" fontId="0" fillId="9" borderId="0" xfId="0" applyFill="1"/>
    <xf numFmtId="0" fontId="19" fillId="9" borderId="0" xfId="0" applyFont="1" applyFill="1" applyAlignment="1">
      <alignment horizontal="left" vertical="center" wrapText="1"/>
    </xf>
    <xf numFmtId="0" fontId="17" fillId="0" borderId="22" xfId="0" applyFont="1" applyBorder="1" applyAlignment="1" applyProtection="1">
      <alignment vertical="top" wrapText="1"/>
      <protection locked="0"/>
    </xf>
    <xf numFmtId="3" fontId="0" fillId="0" borderId="0" xfId="0" applyNumberFormat="1"/>
    <xf numFmtId="0" fontId="3" fillId="9" borderId="32" xfId="0" applyFont="1" applyFill="1" applyBorder="1" applyAlignment="1">
      <alignment vertical="top" wrapText="1"/>
    </xf>
    <xf numFmtId="0" fontId="3" fillId="9" borderId="11" xfId="0" applyFont="1" applyFill="1" applyBorder="1" applyAlignment="1">
      <alignment vertical="top" wrapText="1"/>
    </xf>
    <xf numFmtId="0" fontId="5" fillId="2" borderId="36" xfId="0" applyFont="1" applyFill="1" applyBorder="1" applyAlignment="1">
      <alignment horizontal="center" vertical="center" wrapText="1"/>
    </xf>
    <xf numFmtId="0" fontId="3" fillId="9" borderId="30" xfId="0" applyFont="1" applyFill="1" applyBorder="1" applyAlignment="1">
      <alignment vertical="top" wrapText="1"/>
    </xf>
    <xf numFmtId="0" fontId="6" fillId="0" borderId="37" xfId="0" applyFont="1" applyBorder="1" applyAlignment="1">
      <alignment horizontal="center" vertical="center" wrapText="1"/>
    </xf>
    <xf numFmtId="0" fontId="16" fillId="8" borderId="38" xfId="0" applyFont="1" applyFill="1" applyBorder="1" applyAlignment="1">
      <alignment horizontal="center" vertical="center" wrapText="1" readingOrder="1"/>
    </xf>
    <xf numFmtId="0" fontId="16" fillId="8" borderId="39" xfId="0" applyFont="1" applyFill="1" applyBorder="1" applyAlignment="1">
      <alignment horizontal="center" vertical="center" wrapText="1" readingOrder="1"/>
    </xf>
    <xf numFmtId="0" fontId="17" fillId="0" borderId="21" xfId="0" applyFont="1" applyBorder="1" applyAlignment="1" applyProtection="1">
      <alignment vertical="top" wrapText="1"/>
      <protection locked="0"/>
    </xf>
    <xf numFmtId="168" fontId="17" fillId="7" borderId="23" xfId="0" applyNumberFormat="1" applyFont="1" applyFill="1" applyBorder="1" applyAlignment="1" applyProtection="1">
      <alignment horizontal="center" vertical="center" wrapText="1" readingOrder="1"/>
      <protection locked="0"/>
    </xf>
    <xf numFmtId="0" fontId="17" fillId="0" borderId="40" xfId="0" applyFont="1" applyBorder="1" applyAlignment="1" applyProtection="1">
      <alignment vertical="top" wrapText="1"/>
      <protection locked="0"/>
    </xf>
    <xf numFmtId="0" fontId="22" fillId="9" borderId="11" xfId="0" applyFont="1" applyFill="1" applyBorder="1" applyAlignment="1" applyProtection="1">
      <alignment horizontal="left" vertical="center" wrapText="1"/>
      <protection locked="0"/>
    </xf>
    <xf numFmtId="0" fontId="22" fillId="9" borderId="12" xfId="0" applyFont="1" applyFill="1" applyBorder="1" applyAlignment="1" applyProtection="1">
      <alignment horizontal="left" vertical="center" wrapText="1"/>
      <protection locked="0"/>
    </xf>
    <xf numFmtId="0" fontId="19" fillId="9" borderId="11" xfId="0" applyFont="1" applyFill="1" applyBorder="1" applyAlignment="1">
      <alignment horizontal="left" vertical="center" wrapText="1"/>
    </xf>
    <xf numFmtId="0" fontId="19" fillId="9" borderId="12" xfId="0" applyFont="1" applyFill="1" applyBorder="1" applyAlignment="1">
      <alignment horizontal="left" vertical="center" wrapText="1"/>
    </xf>
    <xf numFmtId="0" fontId="11" fillId="9" borderId="11" xfId="0" applyFont="1" applyFill="1" applyBorder="1" applyProtection="1">
      <protection locked="0"/>
    </xf>
    <xf numFmtId="0" fontId="11" fillId="9" borderId="12" xfId="0" applyFont="1" applyFill="1" applyBorder="1" applyProtection="1">
      <protection locked="0"/>
    </xf>
    <xf numFmtId="9" fontId="17" fillId="0" borderId="22" xfId="2" applyFont="1" applyBorder="1" applyAlignment="1" applyProtection="1">
      <alignment horizontal="center" vertical="center" wrapText="1" readingOrder="1"/>
      <protection locked="0"/>
    </xf>
    <xf numFmtId="164" fontId="0" fillId="0" borderId="0" xfId="1" applyFont="1"/>
    <xf numFmtId="4" fontId="0" fillId="0" borderId="0" xfId="0" applyNumberFormat="1"/>
    <xf numFmtId="9" fontId="17" fillId="0" borderId="22" xfId="2" applyFont="1" applyFill="1" applyBorder="1" applyAlignment="1" applyProtection="1">
      <alignment horizontal="center" vertical="center" wrapText="1" readingOrder="1"/>
      <protection locked="0"/>
    </xf>
    <xf numFmtId="9" fontId="17" fillId="9" borderId="22" xfId="2" applyFont="1" applyFill="1" applyBorder="1" applyAlignment="1" applyProtection="1">
      <alignment horizontal="center" vertical="center" wrapText="1"/>
      <protection locked="0"/>
    </xf>
    <xf numFmtId="9" fontId="17" fillId="9" borderId="25" xfId="2" applyFont="1" applyFill="1" applyBorder="1" applyAlignment="1" applyProtection="1">
      <alignment horizontal="center" vertical="center" wrapText="1"/>
      <protection locked="0"/>
    </xf>
    <xf numFmtId="0" fontId="11" fillId="9" borderId="26" xfId="0" applyFont="1" applyFill="1" applyBorder="1" applyProtection="1">
      <protection locked="0"/>
    </xf>
    <xf numFmtId="0" fontId="11" fillId="9" borderId="27" xfId="0" applyFont="1" applyFill="1" applyBorder="1" applyProtection="1">
      <protection locked="0"/>
    </xf>
    <xf numFmtId="0" fontId="11" fillId="9" borderId="28" xfId="0" applyFont="1" applyFill="1" applyBorder="1" applyProtection="1">
      <protection locked="0"/>
    </xf>
    <xf numFmtId="0" fontId="22" fillId="0" borderId="5" xfId="0" applyFont="1" applyBorder="1" applyAlignment="1" applyProtection="1">
      <alignment vertical="center" wrapText="1"/>
      <protection locked="0"/>
    </xf>
    <xf numFmtId="0" fontId="22" fillId="0" borderId="31" xfId="0" applyFont="1" applyBorder="1" applyAlignment="1" applyProtection="1">
      <alignment vertical="center" wrapText="1"/>
      <protection locked="0"/>
    </xf>
    <xf numFmtId="0" fontId="22" fillId="0" borderId="0" xfId="0" applyFont="1" applyAlignment="1" applyProtection="1">
      <alignment horizontal="left" vertical="center" wrapText="1"/>
      <protection locked="0"/>
    </xf>
    <xf numFmtId="0" fontId="22" fillId="0" borderId="12" xfId="0" applyFont="1" applyBorder="1" applyAlignment="1" applyProtection="1">
      <alignment horizontal="left" vertical="center" wrapText="1"/>
      <protection locked="0"/>
    </xf>
    <xf numFmtId="49" fontId="21" fillId="0" borderId="13" xfId="0" quotePrefix="1" applyNumberFormat="1" applyFont="1" applyBorder="1" applyAlignment="1" applyProtection="1">
      <alignment horizontal="left" vertical="center" wrapText="1"/>
      <protection locked="0"/>
    </xf>
    <xf numFmtId="49" fontId="21" fillId="0" borderId="14" xfId="0" quotePrefix="1" applyNumberFormat="1" applyFont="1" applyBorder="1" applyAlignment="1" applyProtection="1">
      <alignment horizontal="left" vertical="center" wrapText="1"/>
      <protection locked="0"/>
    </xf>
    <xf numFmtId="49" fontId="21" fillId="0" borderId="15" xfId="0" quotePrefix="1" applyNumberFormat="1" applyFont="1" applyBorder="1" applyAlignment="1" applyProtection="1">
      <alignment horizontal="left" vertical="center" wrapText="1"/>
      <protection locked="0"/>
    </xf>
    <xf numFmtId="0" fontId="22" fillId="0" borderId="13" xfId="0" applyFont="1" applyBorder="1" applyAlignment="1" applyProtection="1">
      <alignment horizontal="left" vertical="center" wrapText="1"/>
      <protection locked="0"/>
    </xf>
    <xf numFmtId="0" fontId="22" fillId="0" borderId="14" xfId="0" applyFont="1" applyBorder="1" applyAlignment="1" applyProtection="1">
      <alignment horizontal="left" vertical="center" wrapText="1"/>
      <protection locked="0"/>
    </xf>
    <xf numFmtId="0" fontId="22" fillId="0" borderId="15" xfId="0" applyFont="1" applyBorder="1" applyAlignment="1" applyProtection="1">
      <alignment horizontal="left" vertical="center" wrapText="1"/>
      <protection locked="0"/>
    </xf>
    <xf numFmtId="0" fontId="7" fillId="4" borderId="11" xfId="0" applyFont="1" applyFill="1" applyBorder="1" applyAlignment="1">
      <alignment horizontal="left" vertical="center"/>
    </xf>
    <xf numFmtId="0" fontId="7" fillId="4" borderId="0" xfId="0" applyFont="1" applyFill="1" applyAlignment="1">
      <alignment horizontal="left" vertical="center"/>
    </xf>
    <xf numFmtId="0" fontId="7" fillId="4" borderId="12" xfId="0" applyFont="1" applyFill="1" applyBorder="1" applyAlignment="1">
      <alignment horizontal="left" vertical="center"/>
    </xf>
    <xf numFmtId="0" fontId="10" fillId="6" borderId="16" xfId="0" applyFont="1" applyFill="1" applyBorder="1" applyAlignment="1">
      <alignment horizontal="center" vertical="center" wrapText="1"/>
    </xf>
    <xf numFmtId="0" fontId="26" fillId="0" borderId="0" xfId="0" applyFont="1" applyAlignment="1" applyProtection="1">
      <alignment vertical="center" wrapText="1"/>
      <protection locked="0"/>
    </xf>
    <xf numFmtId="0" fontId="26" fillId="0" borderId="12" xfId="0" applyFont="1" applyBorder="1" applyAlignment="1" applyProtection="1">
      <alignment vertical="center" wrapText="1"/>
      <protection locked="0"/>
    </xf>
    <xf numFmtId="0" fontId="8" fillId="5" borderId="11" xfId="0" applyFont="1" applyFill="1" applyBorder="1" applyAlignment="1">
      <alignment horizontal="left" vertical="center"/>
    </xf>
    <xf numFmtId="0" fontId="8" fillId="5" borderId="0" xfId="0" applyFont="1" applyFill="1" applyAlignment="1">
      <alignment horizontal="left" vertical="center"/>
    </xf>
    <xf numFmtId="0" fontId="8" fillId="5" borderId="12" xfId="0" applyFont="1" applyFill="1" applyBorder="1" applyAlignment="1">
      <alignment horizontal="left" vertical="center"/>
    </xf>
    <xf numFmtId="0" fontId="15" fillId="8" borderId="22" xfId="0" applyFont="1" applyFill="1" applyBorder="1" applyAlignment="1">
      <alignment horizontal="center" vertical="center" wrapText="1" readingOrder="1"/>
    </xf>
    <xf numFmtId="0" fontId="11" fillId="6" borderId="22" xfId="0" applyFont="1" applyFill="1" applyBorder="1" applyAlignment="1">
      <alignment vertical="top" wrapText="1"/>
    </xf>
    <xf numFmtId="0" fontId="11" fillId="6" borderId="23" xfId="0" applyFont="1" applyFill="1" applyBorder="1" applyAlignment="1">
      <alignment vertical="top" wrapText="1"/>
    </xf>
    <xf numFmtId="0" fontId="14" fillId="6" borderId="19" xfId="0" applyFont="1" applyFill="1" applyBorder="1" applyAlignment="1">
      <alignment horizontal="center" vertical="center" wrapText="1" readingOrder="1"/>
    </xf>
    <xf numFmtId="0" fontId="14" fillId="6" borderId="20" xfId="0" applyFont="1" applyFill="1" applyBorder="1" applyAlignment="1">
      <alignment horizontal="center" vertical="center" wrapText="1" readingOrder="1"/>
    </xf>
    <xf numFmtId="0" fontId="0" fillId="3" borderId="11" xfId="0" applyFill="1" applyBorder="1" applyAlignment="1">
      <alignment horizontal="center"/>
    </xf>
    <xf numFmtId="0" fontId="0" fillId="3" borderId="0" xfId="0" applyFill="1" applyAlignment="1">
      <alignment horizontal="center"/>
    </xf>
    <xf numFmtId="0" fontId="0" fillId="3" borderId="12" xfId="0" applyFill="1" applyBorder="1" applyAlignment="1">
      <alignment horizontal="center"/>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2"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0" fillId="0" borderId="8" xfId="0" applyBorder="1" applyAlignment="1">
      <alignment horizontal="center"/>
    </xf>
    <xf numFmtId="0" fontId="0" fillId="0" borderId="9" xfId="0" applyBorder="1" applyAlignment="1">
      <alignment horizontal="center"/>
    </xf>
    <xf numFmtId="0" fontId="0" fillId="0" borderId="0" xfId="0" applyAlignment="1">
      <alignment horizontal="center"/>
    </xf>
    <xf numFmtId="0" fontId="0" fillId="0" borderId="10" xfId="0" applyBorder="1" applyAlignment="1">
      <alignment horizontal="center"/>
    </xf>
    <xf numFmtId="39" fontId="11" fillId="0" borderId="19" xfId="1" applyNumberFormat="1" applyFont="1" applyFill="1" applyBorder="1" applyAlignment="1" applyProtection="1">
      <alignment horizontal="center" vertical="center" wrapText="1" readingOrder="1"/>
      <protection locked="0"/>
    </xf>
    <xf numFmtId="39" fontId="11" fillId="0" borderId="29" xfId="1" applyNumberFormat="1" applyFont="1" applyFill="1" applyBorder="1" applyAlignment="1" applyProtection="1">
      <alignment horizontal="center" vertical="center" wrapText="1" readingOrder="1"/>
      <protection locked="0"/>
    </xf>
    <xf numFmtId="39" fontId="11" fillId="0" borderId="18" xfId="1" applyNumberFormat="1" applyFont="1" applyFill="1" applyBorder="1" applyAlignment="1" applyProtection="1">
      <alignment horizontal="center" vertical="center" wrapText="1" readingOrder="1"/>
      <protection locked="0"/>
    </xf>
    <xf numFmtId="10" fontId="11" fillId="7" borderId="19" xfId="2" applyNumberFormat="1" applyFont="1" applyFill="1" applyBorder="1" applyAlignment="1" applyProtection="1">
      <alignment horizontal="center" vertical="center" wrapText="1" readingOrder="1"/>
    </xf>
    <xf numFmtId="10" fontId="11" fillId="7" borderId="20" xfId="2" applyNumberFormat="1" applyFont="1" applyFill="1" applyBorder="1" applyAlignment="1" applyProtection="1">
      <alignment horizontal="center" vertical="center" wrapText="1" readingOrder="1"/>
    </xf>
    <xf numFmtId="39" fontId="11" fillId="0" borderId="17" xfId="1" applyNumberFormat="1" applyFont="1" applyFill="1" applyBorder="1" applyAlignment="1" applyProtection="1">
      <alignment horizontal="center" vertical="center" wrapText="1" readingOrder="1"/>
      <protection locked="0"/>
    </xf>
    <xf numFmtId="0" fontId="24" fillId="9" borderId="11" xfId="0" applyFont="1" applyFill="1" applyBorder="1" applyAlignment="1">
      <alignment horizontal="center" wrapText="1"/>
    </xf>
    <xf numFmtId="0" fontId="24" fillId="9" borderId="0" xfId="0" applyFont="1" applyFill="1" applyAlignment="1">
      <alignment horizontal="center" wrapText="1"/>
    </xf>
    <xf numFmtId="0" fontId="24" fillId="9" borderId="12" xfId="0" applyFont="1" applyFill="1" applyBorder="1" applyAlignment="1">
      <alignment horizontal="center" wrapText="1"/>
    </xf>
    <xf numFmtId="0" fontId="25" fillId="9" borderId="11" xfId="0" applyFont="1" applyFill="1" applyBorder="1" applyAlignment="1">
      <alignment horizontal="center" wrapText="1"/>
    </xf>
    <xf numFmtId="0" fontId="25" fillId="9" borderId="0" xfId="0" applyFont="1" applyFill="1" applyAlignment="1">
      <alignment horizontal="center" wrapText="1"/>
    </xf>
    <xf numFmtId="0" fontId="25" fillId="9" borderId="12" xfId="0" applyFont="1" applyFill="1" applyBorder="1" applyAlignment="1">
      <alignment horizontal="center" wrapText="1"/>
    </xf>
    <xf numFmtId="0" fontId="22" fillId="0" borderId="0" xfId="0" applyFont="1" applyAlignment="1" applyProtection="1">
      <alignment vertical="center" wrapText="1"/>
      <protection locked="0"/>
    </xf>
    <xf numFmtId="0" fontId="22" fillId="0" borderId="12" xfId="0" applyFont="1" applyBorder="1" applyAlignment="1" applyProtection="1">
      <alignment vertical="center" wrapText="1"/>
      <protection locked="0"/>
    </xf>
    <xf numFmtId="0" fontId="8" fillId="5" borderId="11"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2" xfId="0" applyFont="1" applyFill="1" applyBorder="1" applyAlignment="1">
      <alignment horizontal="left" vertical="center" wrapText="1"/>
    </xf>
    <xf numFmtId="0" fontId="22" fillId="0" borderId="26" xfId="0" applyFont="1" applyBorder="1" applyAlignment="1" applyProtection="1">
      <alignment horizontal="left" vertical="center" wrapText="1"/>
      <protection locked="0"/>
    </xf>
    <xf numFmtId="0" fontId="22" fillId="0" borderId="27" xfId="0" applyFont="1" applyBorder="1" applyAlignment="1" applyProtection="1">
      <alignment horizontal="left" vertical="center" wrapText="1"/>
      <protection locked="0"/>
    </xf>
    <xf numFmtId="0" fontId="22" fillId="0" borderId="28" xfId="0" applyFont="1" applyBorder="1" applyAlignment="1" applyProtection="1">
      <alignment horizontal="left" vertical="center" wrapText="1"/>
      <protection locked="0"/>
    </xf>
    <xf numFmtId="0" fontId="19" fillId="9" borderId="11" xfId="0" applyFont="1" applyFill="1" applyBorder="1" applyAlignment="1">
      <alignment horizontal="left" vertical="center" wrapText="1"/>
    </xf>
    <xf numFmtId="0" fontId="19" fillId="9" borderId="0" xfId="0" applyFont="1" applyFill="1" applyAlignment="1">
      <alignment horizontal="left" vertical="center" wrapText="1"/>
    </xf>
    <xf numFmtId="0" fontId="19" fillId="9" borderId="12" xfId="0" applyFont="1" applyFill="1" applyBorder="1" applyAlignment="1">
      <alignment horizontal="left" vertical="center" wrapText="1"/>
    </xf>
    <xf numFmtId="0" fontId="14" fillId="6" borderId="17" xfId="0" applyFont="1" applyFill="1" applyBorder="1" applyAlignment="1">
      <alignment horizontal="center" vertical="center" wrapText="1" readingOrder="1"/>
    </xf>
    <xf numFmtId="0" fontId="14" fillId="6" borderId="18" xfId="0" applyFont="1" applyFill="1" applyBorder="1" applyAlignment="1">
      <alignment horizontal="center" vertical="center" wrapText="1" readingOrder="1"/>
    </xf>
    <xf numFmtId="0" fontId="14" fillId="6" borderId="29" xfId="0" applyFont="1" applyFill="1" applyBorder="1" applyAlignment="1">
      <alignment horizontal="center" vertical="center" wrapText="1" readingOrder="1"/>
    </xf>
    <xf numFmtId="0" fontId="12" fillId="6" borderId="16" xfId="0" applyFont="1" applyFill="1" applyBorder="1" applyAlignment="1">
      <alignment horizontal="center" vertical="center" wrapText="1"/>
    </xf>
    <xf numFmtId="0" fontId="22" fillId="0" borderId="9" xfId="0" applyFont="1" applyBorder="1" applyAlignment="1" applyProtection="1">
      <alignment horizontal="left" vertical="center" wrapText="1"/>
      <protection locked="0"/>
    </xf>
    <xf numFmtId="0" fontId="22" fillId="0" borderId="10" xfId="0" applyFont="1" applyBorder="1" applyAlignment="1" applyProtection="1">
      <alignment horizontal="left" vertical="center" wrapText="1"/>
      <protection locked="0"/>
    </xf>
    <xf numFmtId="39" fontId="11" fillId="0" borderId="21" xfId="1" applyNumberFormat="1" applyFont="1" applyFill="1" applyBorder="1" applyAlignment="1" applyProtection="1">
      <alignment horizontal="center" vertical="center" wrapText="1" readingOrder="1"/>
      <protection locked="0"/>
    </xf>
    <xf numFmtId="39" fontId="11" fillId="0" borderId="22" xfId="1" applyNumberFormat="1" applyFont="1" applyFill="1" applyBorder="1" applyAlignment="1" applyProtection="1">
      <alignment horizontal="center" vertical="center" wrapText="1" readingOrder="1"/>
      <protection locked="0"/>
    </xf>
    <xf numFmtId="39" fontId="11" fillId="9" borderId="19" xfId="1" applyNumberFormat="1" applyFont="1" applyFill="1" applyBorder="1" applyAlignment="1" applyProtection="1">
      <alignment horizontal="center" vertical="center" wrapText="1" readingOrder="1"/>
      <protection locked="0"/>
    </xf>
    <xf numFmtId="39" fontId="11" fillId="9" borderId="29" xfId="1" applyNumberFormat="1" applyFont="1" applyFill="1" applyBorder="1" applyAlignment="1" applyProtection="1">
      <alignment horizontal="center" vertical="center" wrapText="1" readingOrder="1"/>
      <protection locked="0"/>
    </xf>
    <xf numFmtId="39" fontId="11" fillId="9" borderId="18" xfId="1" applyNumberFormat="1" applyFont="1" applyFill="1" applyBorder="1" applyAlignment="1" applyProtection="1">
      <alignment horizontal="center" vertical="center" wrapText="1" readingOrder="1"/>
      <protection locked="0"/>
    </xf>
    <xf numFmtId="10" fontId="11" fillId="7" borderId="22" xfId="2" applyNumberFormat="1" applyFont="1" applyFill="1" applyBorder="1" applyAlignment="1" applyProtection="1">
      <alignment horizontal="center" vertical="center" wrapText="1" readingOrder="1"/>
    </xf>
    <xf numFmtId="10" fontId="11" fillId="7" borderId="23" xfId="2" applyNumberFormat="1" applyFont="1" applyFill="1" applyBorder="1" applyAlignment="1" applyProtection="1">
      <alignment horizontal="center" vertical="center" wrapText="1" readingOrder="1"/>
    </xf>
    <xf numFmtId="0" fontId="22" fillId="10" borderId="26" xfId="0" applyFont="1" applyFill="1" applyBorder="1" applyAlignment="1" applyProtection="1">
      <alignment horizontal="left" vertical="center" wrapText="1"/>
      <protection locked="0"/>
    </xf>
    <xf numFmtId="0" fontId="22" fillId="10" borderId="27" xfId="0" applyFont="1" applyFill="1" applyBorder="1" applyAlignment="1" applyProtection="1">
      <alignment horizontal="left" vertical="center" wrapText="1"/>
      <protection locked="0"/>
    </xf>
    <xf numFmtId="0" fontId="22" fillId="10" borderId="28" xfId="0" applyFont="1" applyFill="1" applyBorder="1" applyAlignment="1" applyProtection="1">
      <alignment horizontal="left" vertical="center" wrapText="1"/>
      <protection locked="0"/>
    </xf>
    <xf numFmtId="0" fontId="25" fillId="9" borderId="26" xfId="0" applyFont="1" applyFill="1" applyBorder="1" applyAlignment="1">
      <alignment horizontal="center" wrapText="1"/>
    </xf>
    <xf numFmtId="0" fontId="25" fillId="9" borderId="27" xfId="0" applyFont="1" applyFill="1" applyBorder="1" applyAlignment="1">
      <alignment horizontal="center" wrapText="1"/>
    </xf>
    <xf numFmtId="0" fontId="25" fillId="9" borderId="28" xfId="0" applyFont="1" applyFill="1" applyBorder="1" applyAlignment="1">
      <alignment horizontal="center" wrapText="1"/>
    </xf>
  </cellXfs>
  <cellStyles count="3">
    <cellStyle name="Millares" xfId="1" builtinId="3"/>
    <cellStyle name="Normal" xfId="0" builtinId="0"/>
    <cellStyle name="Porcentaje" xfId="2" builtinId="5"/>
  </cellStyles>
  <dxfs count="30">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166" formatCode="[$-10409]#,##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166" formatCode="[$-10409]#,##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166" formatCode="[$-10409]#,##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2EBA2770-EEE0-46A7-BDE0-A04EAFE33DC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99061</xdr:colOff>
      <xdr:row>0</xdr:row>
      <xdr:rowOff>33618</xdr:rowOff>
    </xdr:from>
    <xdr:ext cx="1322070" cy="781471"/>
    <xdr:pic>
      <xdr:nvPicPr>
        <xdr:cNvPr id="3" name="Imagen 2" descr="Texto&#10;&#10;Descripción generada automáticamente">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323179" y="33618"/>
          <a:ext cx="1322070" cy="781471"/>
        </a:xfrm>
        <a:prstGeom prst="rect">
          <a:avLst/>
        </a:prstGeom>
      </xdr:spPr>
    </xdr:pic>
    <xdr:clientData/>
  </xdr:oneCellAnchor>
  <xdr:twoCellAnchor>
    <xdr:from>
      <xdr:col>4</xdr:col>
      <xdr:colOff>425822</xdr:colOff>
      <xdr:row>55</xdr:row>
      <xdr:rowOff>112059</xdr:rowOff>
    </xdr:from>
    <xdr:to>
      <xdr:col>6</xdr:col>
      <xdr:colOff>918881</xdr:colOff>
      <xdr:row>55</xdr:row>
      <xdr:rowOff>112059</xdr:rowOff>
    </xdr:to>
    <xdr:cxnSp macro="">
      <xdr:nvCxnSpPr>
        <xdr:cNvPr id="4" name="Conector recto 3">
          <a:extLst>
            <a:ext uri="{FF2B5EF4-FFF2-40B4-BE49-F238E27FC236}">
              <a16:creationId xmlns:a16="http://schemas.microsoft.com/office/drawing/2014/main" id="{7175B9F1-6451-797C-8382-CBD130B35CC1}"/>
            </a:ext>
          </a:extLst>
        </xdr:cNvPr>
        <xdr:cNvCxnSpPr/>
      </xdr:nvCxnSpPr>
      <xdr:spPr>
        <a:xfrm>
          <a:off x="3664322" y="18500912"/>
          <a:ext cx="233082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99061</xdr:colOff>
      <xdr:row>0</xdr:row>
      <xdr:rowOff>0</xdr:rowOff>
    </xdr:from>
    <xdr:ext cx="1322070" cy="781471"/>
    <xdr:pic>
      <xdr:nvPicPr>
        <xdr:cNvPr id="2" name="Imagen 1">
          <a:extLst>
            <a:ext uri="{FF2B5EF4-FFF2-40B4-BE49-F238E27FC236}">
              <a16:creationId xmlns:a16="http://schemas.microsoft.com/office/drawing/2014/main" id="{194B1AAC-8882-47B8-B243-AE33DF81675F}"/>
            </a:ext>
          </a:extLst>
        </xdr:cNvPr>
        <xdr:cNvPicPr>
          <a:picLocks noChangeAspect="1"/>
        </xdr:cNvPicPr>
      </xdr:nvPicPr>
      <xdr:blipFill>
        <a:blip xmlns:r="http://schemas.openxmlformats.org/officeDocument/2006/relationships" r:embed="rId1"/>
        <a:stretch>
          <a:fillRect/>
        </a:stretch>
      </xdr:blipFill>
      <xdr:spPr>
        <a:xfrm>
          <a:off x="99061" y="0"/>
          <a:ext cx="1322070" cy="7814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0C3A45-2ADF-4BAB-A7D0-0E093E4A82BD}" name="Tabla1" displayName="Tabla1" ref="B28:K31" totalsRowShown="0" headerRowDxfId="29" dataDxfId="27" headerRowBorderDxfId="28" tableBorderDxfId="26" totalsRowBorderDxfId="25">
  <tableColumns count="10">
    <tableColumn id="1" xr3:uid="{DC1B7B10-25DF-444B-B97E-464EC471DB5B}" name="Producto" dataDxfId="24"/>
    <tableColumn id="2" xr3:uid="{C61E64BC-B5A5-45F4-8F84-130CBA355D9D}" name="Indicador" dataDxfId="23"/>
    <tableColumn id="3" xr3:uid="{3AC7971E-A8AB-4C13-830D-AC13829EAC0E}" name="Física_x000a_(A)" dataDxfId="22"/>
    <tableColumn id="4" xr3:uid="{8DB7EDBB-DB79-4CBD-AD68-D153CE19B0A8}" name="Financiera_x000a_(B)" dataDxfId="21"/>
    <tableColumn id="9" xr3:uid="{AC3E8DE2-D537-4CBB-AD59-753602F58C3E}" name="Física_x000a_(C)" dataDxfId="20"/>
    <tableColumn id="10" xr3:uid="{25C7EA1D-EAE0-4DC9-9FB1-C0E265B640E6}" name="Financiera_x000a_(D)" dataDxfId="19"/>
    <tableColumn id="5" xr3:uid="{C2FDA61C-9281-4FCB-A3FE-246521A85EA0}" name="Física _x000a_(E)" dataDxfId="18">
      <calculatedColumnFormula>300+236</calculatedColumnFormula>
    </tableColumn>
    <tableColumn id="6" xr3:uid="{B07D8104-8103-4848-A228-6FBAE528EF68}" name="Financiera _x000a_ (F)" dataDxfId="17"/>
    <tableColumn id="7" xr3:uid="{F97ACE16-1124-4543-AD0A-CBAA1878A36A}" name="Física _x000a_(%)_x000a_ G=E/C" dataDxfId="16" dataCellStyle="Porcentaje">
      <calculatedColumnFormula>IF(H29&gt;0,H29/F29,0)</calculatedColumnFormula>
    </tableColumn>
    <tableColumn id="8" xr3:uid="{CAB2F777-24BA-4EFC-82F9-153B93171D9B}" name="Financiero _x000a_(%) _x000a_H=F/D" dataDxfId="15">
      <calculatedColumnFormula>IF(I29&gt;0,I29/G29,0)</calculatedColumnFormula>
    </tableColumn>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C701945-0AB0-4C74-B6A9-F8A1F70DC798}" name="Tabla13" displayName="Tabla13" ref="A28:J30" totalsRowShown="0" headerRowDxfId="14" dataDxfId="12" headerRowBorderDxfId="13" tableBorderDxfId="11" totalsRowBorderDxfId="10">
  <tableColumns count="10">
    <tableColumn id="1" xr3:uid="{7EA0F1BC-972F-4626-864D-AAB8FF240C0D}" name="Producto" dataDxfId="9"/>
    <tableColumn id="2" xr3:uid="{E241D038-476F-4F02-BBA0-5E44C39CE6F2}" name="Indicador" dataDxfId="8"/>
    <tableColumn id="3" xr3:uid="{F934501B-C336-498C-9C9B-6F33D9D7CBF4}" name="Física_x000a_(A)" dataDxfId="7"/>
    <tableColumn id="4" xr3:uid="{CF213071-DEE6-4D35-9DE6-CA75B18A1AD3}" name="Financiera_x000a_(B)" dataDxfId="6"/>
    <tableColumn id="9" xr3:uid="{1A532E95-2753-48B8-AFF1-7FC005CF6C3C}" name="Física_x000a_(C)" dataDxfId="5"/>
    <tableColumn id="10" xr3:uid="{8F0E842D-F5C1-4B84-96C8-AB78AEC40522}" name="Financiera_x000a_(D)" dataDxfId="4"/>
    <tableColumn id="5" xr3:uid="{F11B57CE-67C1-466A-AE82-9D212347FB85}" name="Física _x000a_(E)" dataDxfId="3"/>
    <tableColumn id="6" xr3:uid="{BCA51276-5BE7-43ED-B8CD-FFABFF1844B9}" name="Financiera _x000a_ (F)" dataDxfId="2"/>
    <tableColumn id="7" xr3:uid="{B8D78E36-4AAC-4206-80FF-34E6CFDF0B54}" name="Física _x000a_(%)_x000a_ G=E/C" dataDxfId="1" dataCellStyle="Porcentaje">
      <calculatedColumnFormula>IF(G29&gt;0,G29/C29,0)</calculatedColumnFormula>
    </tableColumn>
    <tableColumn id="8" xr3:uid="{B50E896A-149F-4E13-A527-C22638CA2583}" name="Financiero _x000a_(%) _x000a_H=F/D" dataDxfId="0">
      <calculatedColumnFormula>IF(H29&gt;0,H29/D29,0)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479C-993B-4588-8475-DCAAD29F6444}">
  <dimension ref="B1:Q65"/>
  <sheetViews>
    <sheetView tabSelected="1" topLeftCell="A39" zoomScale="85" zoomScaleNormal="85" workbookViewId="0">
      <selection activeCell="O53" sqref="O53"/>
    </sheetView>
  </sheetViews>
  <sheetFormatPr baseColWidth="10" defaultColWidth="11.42578125" defaultRowHeight="15" x14ac:dyDescent="0.25"/>
  <cols>
    <col min="1" max="1" width="3.42578125" customWidth="1"/>
    <col min="2" max="2" width="23" style="5" customWidth="1"/>
    <col min="3" max="4" width="12.7109375" style="5" customWidth="1"/>
    <col min="5" max="5" width="14.85546875" style="5" customWidth="1"/>
    <col min="6" max="6" width="12.7109375" style="5" customWidth="1"/>
    <col min="7" max="7" width="15.7109375" style="5" customWidth="1"/>
    <col min="8" max="8" width="12.7109375" style="5" customWidth="1"/>
    <col min="9" max="9" width="14.7109375" style="5" customWidth="1"/>
    <col min="10" max="11" width="12.7109375" style="5" customWidth="1"/>
    <col min="14" max="14" width="15.28515625" bestFit="1" customWidth="1"/>
    <col min="15" max="15" width="13.7109375" bestFit="1" customWidth="1"/>
    <col min="16" max="17" width="15.28515625" bestFit="1" customWidth="1"/>
  </cols>
  <sheetData>
    <row r="1" spans="2:11" ht="21.75" thickBot="1" x14ac:dyDescent="0.3">
      <c r="B1" s="28"/>
      <c r="C1" s="80" t="s">
        <v>88</v>
      </c>
      <c r="D1" s="81"/>
      <c r="E1" s="81"/>
      <c r="F1" s="81"/>
      <c r="G1" s="81"/>
      <c r="H1" s="81"/>
      <c r="I1" s="81"/>
      <c r="J1" s="81"/>
      <c r="K1" s="82"/>
    </row>
    <row r="2" spans="2:11" ht="27" customHeight="1" thickBot="1" x14ac:dyDescent="0.3">
      <c r="B2" s="29"/>
      <c r="C2" s="83" t="s">
        <v>1</v>
      </c>
      <c r="D2" s="84"/>
      <c r="E2" s="83" t="s">
        <v>2</v>
      </c>
      <c r="F2" s="84"/>
      <c r="G2" s="84"/>
      <c r="H2" s="84"/>
      <c r="I2" s="85"/>
      <c r="J2" s="2" t="s">
        <v>3</v>
      </c>
      <c r="K2" s="30" t="s">
        <v>4</v>
      </c>
    </row>
    <row r="3" spans="2:11" ht="21.75" thickBot="1" x14ac:dyDescent="0.3">
      <c r="B3" s="31"/>
      <c r="C3" s="86" t="s">
        <v>5</v>
      </c>
      <c r="D3" s="87"/>
      <c r="E3" s="86"/>
      <c r="F3" s="87"/>
      <c r="G3" s="87"/>
      <c r="H3" s="87"/>
      <c r="I3" s="88"/>
      <c r="J3" s="20"/>
      <c r="K3" s="32"/>
    </row>
    <row r="4" spans="2:11" x14ac:dyDescent="0.25">
      <c r="B4" s="89"/>
      <c r="C4" s="90"/>
      <c r="D4" s="90"/>
      <c r="E4" s="91"/>
      <c r="F4" s="91"/>
      <c r="G4" s="91"/>
      <c r="H4" s="91"/>
      <c r="I4" s="91"/>
      <c r="J4" s="90"/>
      <c r="K4" s="92"/>
    </row>
    <row r="5" spans="2:11" ht="3" customHeight="1" x14ac:dyDescent="0.25">
      <c r="B5" s="77"/>
      <c r="C5" s="78"/>
      <c r="D5" s="78"/>
      <c r="E5" s="78"/>
      <c r="F5" s="78"/>
      <c r="G5" s="78"/>
      <c r="H5" s="78"/>
      <c r="I5" s="78"/>
      <c r="J5" s="78"/>
      <c r="K5" s="79"/>
    </row>
    <row r="6" spans="2:11" ht="15.75" x14ac:dyDescent="0.25">
      <c r="B6" s="63" t="s">
        <v>6</v>
      </c>
      <c r="C6" s="64"/>
      <c r="D6" s="64"/>
      <c r="E6" s="64"/>
      <c r="F6" s="64"/>
      <c r="G6" s="64"/>
      <c r="H6" s="64"/>
      <c r="I6" s="64"/>
      <c r="J6" s="64"/>
      <c r="K6" s="65"/>
    </row>
    <row r="7" spans="2:11" ht="15.75" x14ac:dyDescent="0.25">
      <c r="B7" s="69" t="s">
        <v>7</v>
      </c>
      <c r="C7" s="70"/>
      <c r="D7" s="70"/>
      <c r="E7" s="70"/>
      <c r="F7" s="70"/>
      <c r="G7" s="70"/>
      <c r="H7" s="70"/>
      <c r="I7" s="70"/>
      <c r="J7" s="70"/>
      <c r="K7" s="71"/>
    </row>
    <row r="8" spans="2:11" x14ac:dyDescent="0.25">
      <c r="B8" s="3" t="s">
        <v>8</v>
      </c>
      <c r="C8" s="57" t="s">
        <v>79</v>
      </c>
      <c r="D8" s="58"/>
      <c r="E8" s="58"/>
      <c r="F8" s="58"/>
      <c r="G8" s="58"/>
      <c r="H8" s="58"/>
      <c r="I8" s="58"/>
      <c r="J8" s="58"/>
      <c r="K8" s="59"/>
    </row>
    <row r="9" spans="2:11" ht="15" customHeight="1" x14ac:dyDescent="0.25">
      <c r="B9" s="18" t="s">
        <v>10</v>
      </c>
      <c r="C9" s="57" t="s">
        <v>11</v>
      </c>
      <c r="D9" s="58"/>
      <c r="E9" s="58"/>
      <c r="F9" s="58"/>
      <c r="G9" s="58"/>
      <c r="H9" s="58"/>
      <c r="I9" s="58"/>
      <c r="J9" s="58"/>
      <c r="K9" s="59"/>
    </row>
    <row r="10" spans="2:11" x14ac:dyDescent="0.25">
      <c r="B10" s="18" t="s">
        <v>12</v>
      </c>
      <c r="C10" s="57" t="s">
        <v>13</v>
      </c>
      <c r="D10" s="58"/>
      <c r="E10" s="58"/>
      <c r="F10" s="58"/>
      <c r="G10" s="58"/>
      <c r="H10" s="58"/>
      <c r="I10" s="58"/>
      <c r="J10" s="58"/>
      <c r="K10" s="59"/>
    </row>
    <row r="11" spans="2:11" ht="63.75" customHeight="1" x14ac:dyDescent="0.25">
      <c r="B11" s="3" t="s">
        <v>14</v>
      </c>
      <c r="C11" s="60" t="s">
        <v>15</v>
      </c>
      <c r="D11" s="61"/>
      <c r="E11" s="61"/>
      <c r="F11" s="61"/>
      <c r="G11" s="61"/>
      <c r="H11" s="61"/>
      <c r="I11" s="61"/>
      <c r="J11" s="61"/>
      <c r="K11" s="62"/>
    </row>
    <row r="12" spans="2:11" ht="68.25" customHeight="1" x14ac:dyDescent="0.25">
      <c r="B12" s="3" t="s">
        <v>16</v>
      </c>
      <c r="C12" s="60" t="s">
        <v>17</v>
      </c>
      <c r="D12" s="61"/>
      <c r="E12" s="61"/>
      <c r="F12" s="61"/>
      <c r="G12" s="61"/>
      <c r="H12" s="61"/>
      <c r="I12" s="61"/>
      <c r="J12" s="61"/>
      <c r="K12" s="62"/>
    </row>
    <row r="13" spans="2:11" ht="15.75" x14ac:dyDescent="0.25">
      <c r="B13" s="63" t="s">
        <v>18</v>
      </c>
      <c r="C13" s="64"/>
      <c r="D13" s="64"/>
      <c r="E13" s="64"/>
      <c r="F13" s="64"/>
      <c r="G13" s="64"/>
      <c r="H13" s="64"/>
      <c r="I13" s="64"/>
      <c r="J13" s="64"/>
      <c r="K13" s="65"/>
    </row>
    <row r="14" spans="2:11" ht="27.75" customHeight="1" x14ac:dyDescent="0.25">
      <c r="B14" s="3" t="s">
        <v>19</v>
      </c>
      <c r="C14" s="19">
        <v>2</v>
      </c>
      <c r="D14" s="66" t="str">
        <f>IFERROR(VLOOKUP(C14,'[1]Validacion datos'!A2:B5,2,FALSE),"")</f>
        <v>DESARROLLO SOCIAL</v>
      </c>
      <c r="E14" s="66"/>
      <c r="F14" s="66"/>
      <c r="G14" s="66"/>
      <c r="H14" s="66"/>
      <c r="I14" s="66"/>
      <c r="J14" s="66"/>
      <c r="K14" s="66"/>
    </row>
    <row r="15" spans="2:11" ht="26.25" customHeight="1" x14ac:dyDescent="0.25">
      <c r="B15" s="3" t="s">
        <v>20</v>
      </c>
      <c r="C15" s="6">
        <v>2.5</v>
      </c>
      <c r="D15" s="66" t="str">
        <f>IFERROR(VLOOKUP(C15,'[1]Validacion datos'!A8:B26,2,FALSE),"")</f>
        <v>Vivienda digna en entornos saludables</v>
      </c>
      <c r="E15" s="66"/>
      <c r="F15" s="66"/>
      <c r="G15" s="66"/>
      <c r="H15" s="66"/>
      <c r="I15" s="66"/>
      <c r="J15" s="66"/>
      <c r="K15" s="66"/>
    </row>
    <row r="16" spans="2:11" ht="33" customHeight="1" x14ac:dyDescent="0.25">
      <c r="B16" s="3" t="s">
        <v>21</v>
      </c>
      <c r="C16" s="7" t="s">
        <v>74</v>
      </c>
      <c r="D16" s="119" t="str">
        <f>IFERROR(VLOOKUP(C16,'[1]Validacion datos'!D8:E64,2,FALSE),"")</f>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
      <c r="E16" s="119"/>
      <c r="F16" s="119"/>
      <c r="G16" s="119"/>
      <c r="H16" s="119"/>
      <c r="I16" s="119"/>
      <c r="J16" s="119"/>
      <c r="K16" s="119"/>
    </row>
    <row r="17" spans="2:17" ht="15.75" x14ac:dyDescent="0.25">
      <c r="B17" s="63" t="s">
        <v>22</v>
      </c>
      <c r="C17" s="64"/>
      <c r="D17" s="64"/>
      <c r="E17" s="64"/>
      <c r="F17" s="64"/>
      <c r="G17" s="64"/>
      <c r="H17" s="64"/>
      <c r="I17" s="64"/>
      <c r="J17" s="64"/>
      <c r="K17" s="65"/>
    </row>
    <row r="18" spans="2:17" ht="29.25" customHeight="1" x14ac:dyDescent="0.25">
      <c r="B18" s="3" t="s">
        <v>23</v>
      </c>
      <c r="C18" s="55" t="s">
        <v>24</v>
      </c>
      <c r="D18" s="55"/>
      <c r="E18" s="55"/>
      <c r="F18" s="55"/>
      <c r="G18" s="55"/>
      <c r="H18" s="55"/>
      <c r="I18" s="55"/>
      <c r="J18" s="55"/>
      <c r="K18" s="56"/>
    </row>
    <row r="19" spans="2:17" ht="33" customHeight="1" x14ac:dyDescent="0.25">
      <c r="B19" s="8" t="s">
        <v>25</v>
      </c>
      <c r="C19" s="55" t="s">
        <v>26</v>
      </c>
      <c r="D19" s="55"/>
      <c r="E19" s="55"/>
      <c r="F19" s="55"/>
      <c r="G19" s="55"/>
      <c r="H19" s="55"/>
      <c r="I19" s="55"/>
      <c r="J19" s="55"/>
      <c r="K19" s="56"/>
    </row>
    <row r="20" spans="2:17" ht="34.5" customHeight="1" x14ac:dyDescent="0.25">
      <c r="B20" s="8" t="s">
        <v>27</v>
      </c>
      <c r="C20" s="55" t="s">
        <v>28</v>
      </c>
      <c r="D20" s="55"/>
      <c r="E20" s="55"/>
      <c r="F20" s="55"/>
      <c r="G20" s="55"/>
      <c r="H20" s="55"/>
      <c r="I20" s="55"/>
      <c r="J20" s="55"/>
      <c r="K20" s="56"/>
    </row>
    <row r="21" spans="2:17" ht="35.25" customHeight="1" x14ac:dyDescent="0.25">
      <c r="B21" s="8" t="s">
        <v>29</v>
      </c>
      <c r="C21" s="55" t="s">
        <v>89</v>
      </c>
      <c r="D21" s="55"/>
      <c r="E21" s="55"/>
      <c r="F21" s="55"/>
      <c r="G21" s="55"/>
      <c r="H21" s="55"/>
      <c r="I21" s="55"/>
      <c r="J21" s="55"/>
      <c r="K21" s="56"/>
    </row>
    <row r="22" spans="2:17" ht="15.75" x14ac:dyDescent="0.25">
      <c r="B22" s="63" t="s">
        <v>31</v>
      </c>
      <c r="C22" s="64"/>
      <c r="D22" s="64"/>
      <c r="E22" s="64"/>
      <c r="F22" s="64"/>
      <c r="G22" s="64"/>
      <c r="H22" s="64"/>
      <c r="I22" s="64"/>
      <c r="J22" s="64"/>
      <c r="K22" s="65"/>
    </row>
    <row r="23" spans="2:17" ht="15.75" x14ac:dyDescent="0.25">
      <c r="B23" s="69" t="s">
        <v>32</v>
      </c>
      <c r="C23" s="70"/>
      <c r="D23" s="70"/>
      <c r="E23" s="70"/>
      <c r="F23" s="70"/>
      <c r="G23" s="70"/>
      <c r="H23" s="70"/>
      <c r="I23" s="70"/>
      <c r="J23" s="70"/>
      <c r="K23" s="71"/>
    </row>
    <row r="24" spans="2:17" ht="15" customHeight="1" x14ac:dyDescent="0.25">
      <c r="B24" s="116" t="s">
        <v>33</v>
      </c>
      <c r="C24" s="117"/>
      <c r="D24" s="75" t="s">
        <v>34</v>
      </c>
      <c r="E24" s="118"/>
      <c r="F24" s="118"/>
      <c r="G24" s="118" t="s">
        <v>35</v>
      </c>
      <c r="H24" s="118"/>
      <c r="I24" s="117"/>
      <c r="J24" s="75" t="s">
        <v>36</v>
      </c>
      <c r="K24" s="76"/>
    </row>
    <row r="25" spans="2:17" x14ac:dyDescent="0.25">
      <c r="B25" s="98">
        <v>2653513392</v>
      </c>
      <c r="C25" s="95"/>
      <c r="D25" s="93">
        <v>3078715228.5999999</v>
      </c>
      <c r="E25" s="94"/>
      <c r="F25" s="95"/>
      <c r="G25" s="93">
        <f>+I29+I30+I31</f>
        <v>2215659515.9300003</v>
      </c>
      <c r="H25" s="94"/>
      <c r="I25" s="95"/>
      <c r="J25" s="96">
        <f>IF(G25&gt;0,G25/D25,0)</f>
        <v>0.71967017129334776</v>
      </c>
      <c r="K25" s="97"/>
      <c r="N25" s="46"/>
      <c r="O25" s="46"/>
      <c r="P25" s="46"/>
      <c r="Q25" s="46"/>
    </row>
    <row r="26" spans="2:17" ht="15.75" x14ac:dyDescent="0.25">
      <c r="B26" s="69" t="s">
        <v>96</v>
      </c>
      <c r="C26" s="70"/>
      <c r="D26" s="70"/>
      <c r="E26" s="70"/>
      <c r="F26" s="70"/>
      <c r="G26" s="70"/>
      <c r="H26" s="70"/>
      <c r="I26" s="70"/>
      <c r="J26" s="70"/>
      <c r="K26" s="71"/>
      <c r="N26" s="46"/>
      <c r="O26" s="46"/>
      <c r="P26" s="46"/>
      <c r="Q26" s="46"/>
    </row>
    <row r="27" spans="2:17" x14ac:dyDescent="0.25">
      <c r="B27" s="4"/>
      <c r="C27"/>
      <c r="D27" s="72" t="s">
        <v>38</v>
      </c>
      <c r="E27" s="73"/>
      <c r="F27" s="72" t="s">
        <v>94</v>
      </c>
      <c r="G27" s="73"/>
      <c r="H27" s="72" t="s">
        <v>95</v>
      </c>
      <c r="I27" s="72"/>
      <c r="J27" s="72" t="s">
        <v>41</v>
      </c>
      <c r="K27" s="74"/>
    </row>
    <row r="28" spans="2:17" ht="38.25" x14ac:dyDescent="0.25">
      <c r="B28" s="33" t="s">
        <v>42</v>
      </c>
      <c r="C28" s="9" t="s">
        <v>43</v>
      </c>
      <c r="D28" s="9" t="s">
        <v>44</v>
      </c>
      <c r="E28" s="9" t="s">
        <v>45</v>
      </c>
      <c r="F28" s="9" t="s">
        <v>46</v>
      </c>
      <c r="G28" s="9" t="s">
        <v>47</v>
      </c>
      <c r="H28" s="9" t="s">
        <v>48</v>
      </c>
      <c r="I28" s="9" t="s">
        <v>49</v>
      </c>
      <c r="J28" s="9" t="s">
        <v>50</v>
      </c>
      <c r="K28" s="34" t="s">
        <v>51</v>
      </c>
    </row>
    <row r="29" spans="2:17" ht="52.5" customHeight="1" x14ac:dyDescent="0.25">
      <c r="B29" s="35" t="s">
        <v>80</v>
      </c>
      <c r="C29" s="26" t="s">
        <v>53</v>
      </c>
      <c r="D29" s="10">
        <v>11000</v>
      </c>
      <c r="E29" s="10">
        <v>1523874895</v>
      </c>
      <c r="F29" s="10">
        <v>6000</v>
      </c>
      <c r="G29" s="10">
        <f>457162469*2</f>
        <v>914324938</v>
      </c>
      <c r="H29" s="12">
        <f>2227+2184</f>
        <v>4411</v>
      </c>
      <c r="I29" s="11">
        <v>1075715851.9000001</v>
      </c>
      <c r="J29" s="13">
        <f t="shared" ref="J29:K31" si="0">IF(H29&gt;0,H29/F29,0)</f>
        <v>0.73516666666666663</v>
      </c>
      <c r="K29" s="36">
        <f t="shared" si="0"/>
        <v>1.1765137394732201</v>
      </c>
      <c r="L29" s="45"/>
    </row>
    <row r="30" spans="2:17" ht="52.5" customHeight="1" x14ac:dyDescent="0.25">
      <c r="B30" s="37" t="s">
        <v>81</v>
      </c>
      <c r="C30" s="26" t="s">
        <v>55</v>
      </c>
      <c r="D30" s="44">
        <v>1</v>
      </c>
      <c r="E30" s="10">
        <v>356663491</v>
      </c>
      <c r="F30" s="47">
        <v>0.7</v>
      </c>
      <c r="G30" s="10">
        <f>106999047.3+142665396</f>
        <v>249664443.30000001</v>
      </c>
      <c r="H30" s="48">
        <f>48%+7%</f>
        <v>0.55000000000000004</v>
      </c>
      <c r="I30" s="11">
        <v>17514189.030000001</v>
      </c>
      <c r="J30" s="13">
        <f t="shared" si="0"/>
        <v>0.78571428571428581</v>
      </c>
      <c r="K30" s="36">
        <f t="shared" si="0"/>
        <v>7.0150914557563671E-2</v>
      </c>
    </row>
    <row r="31" spans="2:17" ht="51.75" customHeight="1" x14ac:dyDescent="0.25">
      <c r="B31" s="37" t="s">
        <v>82</v>
      </c>
      <c r="C31" s="26" t="s">
        <v>55</v>
      </c>
      <c r="D31" s="44">
        <v>1</v>
      </c>
      <c r="E31" s="14">
        <v>1472429475</v>
      </c>
      <c r="F31" s="47">
        <v>0.7</v>
      </c>
      <c r="G31" s="14">
        <f>441728843+588971790</f>
        <v>1030700633</v>
      </c>
      <c r="H31" s="49">
        <f>53%+11.86%</f>
        <v>0.64860000000000007</v>
      </c>
      <c r="I31" s="15">
        <v>1122429475</v>
      </c>
      <c r="J31" s="13">
        <f t="shared" si="0"/>
        <v>0.92657142857142871</v>
      </c>
      <c r="K31" s="36">
        <f t="shared" si="0"/>
        <v>1.0889965903416692</v>
      </c>
    </row>
    <row r="32" spans="2:17" ht="18.75" customHeight="1" x14ac:dyDescent="0.25">
      <c r="B32" s="63" t="s">
        <v>56</v>
      </c>
      <c r="C32" s="64"/>
      <c r="D32" s="64"/>
      <c r="E32" s="64"/>
      <c r="F32" s="64"/>
      <c r="G32" s="64"/>
      <c r="H32" s="64"/>
      <c r="I32" s="64"/>
      <c r="J32" s="64"/>
      <c r="K32" s="65"/>
    </row>
    <row r="33" spans="2:11" ht="18.75" customHeight="1" x14ac:dyDescent="0.25">
      <c r="B33" s="69" t="s">
        <v>57</v>
      </c>
      <c r="C33" s="70"/>
      <c r="D33" s="70"/>
      <c r="E33" s="70"/>
      <c r="F33" s="70"/>
      <c r="G33" s="70"/>
      <c r="H33" s="70"/>
      <c r="I33" s="70"/>
      <c r="J33" s="70"/>
      <c r="K33" s="71"/>
    </row>
    <row r="34" spans="2:11" ht="21" customHeight="1" x14ac:dyDescent="0.25">
      <c r="B34" s="17" t="s">
        <v>58</v>
      </c>
      <c r="C34" s="55" t="s">
        <v>59</v>
      </c>
      <c r="D34" s="55"/>
      <c r="E34" s="55"/>
      <c r="F34" s="55"/>
      <c r="G34" s="55"/>
      <c r="H34" s="55"/>
      <c r="I34" s="55"/>
      <c r="J34" s="55"/>
      <c r="K34" s="56"/>
    </row>
    <row r="35" spans="2:11" ht="30" customHeight="1" x14ac:dyDescent="0.25">
      <c r="B35" s="17" t="s">
        <v>60</v>
      </c>
      <c r="C35" s="55" t="s">
        <v>83</v>
      </c>
      <c r="D35" s="55"/>
      <c r="E35" s="55"/>
      <c r="F35" s="55"/>
      <c r="G35" s="55"/>
      <c r="H35" s="55"/>
      <c r="I35" s="55"/>
      <c r="J35" s="55"/>
      <c r="K35" s="56"/>
    </row>
    <row r="36" spans="2:11" ht="45.75" customHeight="1" x14ac:dyDescent="0.25">
      <c r="B36" s="17" t="s">
        <v>62</v>
      </c>
      <c r="C36" s="67" t="s">
        <v>97</v>
      </c>
      <c r="D36" s="67"/>
      <c r="E36" s="67"/>
      <c r="F36" s="67"/>
      <c r="G36" s="67"/>
      <c r="H36" s="67"/>
      <c r="I36" s="67"/>
      <c r="J36" s="67"/>
      <c r="K36" s="68"/>
    </row>
    <row r="37" spans="2:11" ht="60" customHeight="1" thickBot="1" x14ac:dyDescent="0.3">
      <c r="B37" s="21" t="s">
        <v>63</v>
      </c>
      <c r="C37" s="53" t="s">
        <v>98</v>
      </c>
      <c r="D37" s="53"/>
      <c r="E37" s="53"/>
      <c r="F37" s="53"/>
      <c r="G37" s="53"/>
      <c r="H37" s="53"/>
      <c r="I37" s="53"/>
      <c r="J37" s="53"/>
      <c r="K37" s="54"/>
    </row>
    <row r="38" spans="2:11" ht="22.5" customHeight="1" x14ac:dyDescent="0.25">
      <c r="B38" s="17" t="s">
        <v>58</v>
      </c>
      <c r="C38" s="55" t="s">
        <v>84</v>
      </c>
      <c r="D38" s="55"/>
      <c r="E38" s="55"/>
      <c r="F38" s="55"/>
      <c r="G38" s="55"/>
      <c r="H38" s="55"/>
      <c r="I38" s="55"/>
      <c r="J38" s="55"/>
      <c r="K38" s="56"/>
    </row>
    <row r="39" spans="2:11" ht="30" customHeight="1" x14ac:dyDescent="0.25">
      <c r="B39" s="17" t="s">
        <v>60</v>
      </c>
      <c r="C39" s="105" t="s">
        <v>87</v>
      </c>
      <c r="D39" s="105"/>
      <c r="E39" s="105"/>
      <c r="F39" s="105"/>
      <c r="G39" s="105"/>
      <c r="H39" s="105"/>
      <c r="I39" s="105"/>
      <c r="J39" s="105"/>
      <c r="K39" s="106"/>
    </row>
    <row r="40" spans="2:11" ht="52.5" customHeight="1" x14ac:dyDescent="0.25">
      <c r="B40" s="17" t="s">
        <v>62</v>
      </c>
      <c r="C40" s="105" t="s">
        <v>99</v>
      </c>
      <c r="D40" s="105"/>
      <c r="E40" s="105"/>
      <c r="F40" s="105"/>
      <c r="G40" s="105"/>
      <c r="H40" s="105"/>
      <c r="I40" s="105"/>
      <c r="J40" s="105"/>
      <c r="K40" s="106"/>
    </row>
    <row r="41" spans="2:11" ht="48.75" customHeight="1" thickBot="1" x14ac:dyDescent="0.3">
      <c r="B41" s="21" t="s">
        <v>63</v>
      </c>
      <c r="C41" s="53" t="s">
        <v>90</v>
      </c>
      <c r="D41" s="53"/>
      <c r="E41" s="53"/>
      <c r="F41" s="53"/>
      <c r="G41" s="53"/>
      <c r="H41" s="53"/>
      <c r="I41" s="53"/>
      <c r="J41" s="53"/>
      <c r="K41" s="54"/>
    </row>
    <row r="42" spans="2:11" ht="22.5" customHeight="1" x14ac:dyDescent="0.25">
      <c r="B42" s="17" t="s">
        <v>58</v>
      </c>
      <c r="C42" s="120" t="s">
        <v>85</v>
      </c>
      <c r="D42" s="120"/>
      <c r="E42" s="120"/>
      <c r="F42" s="120"/>
      <c r="G42" s="120"/>
      <c r="H42" s="120"/>
      <c r="I42" s="120"/>
      <c r="J42" s="120"/>
      <c r="K42" s="121"/>
    </row>
    <row r="43" spans="2:11" ht="39.75" customHeight="1" x14ac:dyDescent="0.25">
      <c r="B43" s="17" t="s">
        <v>60</v>
      </c>
      <c r="C43" s="105" t="s">
        <v>86</v>
      </c>
      <c r="D43" s="105"/>
      <c r="E43" s="105"/>
      <c r="F43" s="105"/>
      <c r="G43" s="105"/>
      <c r="H43" s="105"/>
      <c r="I43" s="105"/>
      <c r="J43" s="105"/>
      <c r="K43" s="106"/>
    </row>
    <row r="44" spans="2:11" ht="51" customHeight="1" x14ac:dyDescent="0.25">
      <c r="B44" s="17" t="s">
        <v>62</v>
      </c>
      <c r="C44" s="105" t="s">
        <v>100</v>
      </c>
      <c r="D44" s="105"/>
      <c r="E44" s="105"/>
      <c r="F44" s="105"/>
      <c r="G44" s="105"/>
      <c r="H44" s="105"/>
      <c r="I44" s="105"/>
      <c r="J44" s="105"/>
      <c r="K44" s="106"/>
    </row>
    <row r="45" spans="2:11" ht="30" customHeight="1" x14ac:dyDescent="0.25">
      <c r="B45" s="17" t="s">
        <v>63</v>
      </c>
      <c r="C45" s="105" t="s">
        <v>91</v>
      </c>
      <c r="D45" s="105"/>
      <c r="E45" s="105"/>
      <c r="F45" s="105"/>
      <c r="G45" s="105"/>
      <c r="H45" s="105"/>
      <c r="I45" s="105"/>
      <c r="J45" s="105"/>
      <c r="K45" s="106"/>
    </row>
    <row r="46" spans="2:11" ht="15.75" x14ac:dyDescent="0.25">
      <c r="B46" s="63"/>
      <c r="C46" s="64"/>
      <c r="D46" s="64"/>
      <c r="E46" s="64"/>
      <c r="F46" s="64"/>
      <c r="G46" s="64"/>
      <c r="H46" s="64"/>
      <c r="I46" s="64"/>
      <c r="J46" s="64"/>
      <c r="K46" s="65"/>
    </row>
    <row r="47" spans="2:11" ht="15.75" x14ac:dyDescent="0.25">
      <c r="B47" s="107" t="s">
        <v>67</v>
      </c>
      <c r="C47" s="108"/>
      <c r="D47" s="108"/>
      <c r="E47" s="108"/>
      <c r="F47" s="108"/>
      <c r="G47" s="108"/>
      <c r="H47" s="108"/>
      <c r="I47" s="108"/>
      <c r="J47" s="108"/>
      <c r="K47" s="109"/>
    </row>
    <row r="48" spans="2:11" ht="27.75" customHeight="1" x14ac:dyDescent="0.25">
      <c r="B48" s="110"/>
      <c r="C48" s="111"/>
      <c r="D48" s="111"/>
      <c r="E48" s="111"/>
      <c r="F48" s="111"/>
      <c r="G48" s="111"/>
      <c r="H48" s="111"/>
      <c r="I48" s="111"/>
      <c r="J48" s="111"/>
      <c r="K48" s="112"/>
    </row>
    <row r="49" spans="2:11" s="24" customFormat="1" ht="11.25" customHeight="1" x14ac:dyDescent="0.25">
      <c r="B49" s="38"/>
      <c r="C49" s="22"/>
      <c r="D49" s="22"/>
      <c r="E49" s="22"/>
      <c r="F49" s="22"/>
      <c r="G49" s="22"/>
      <c r="H49" s="22"/>
      <c r="I49" s="22"/>
      <c r="J49" s="22"/>
      <c r="K49" s="39"/>
    </row>
    <row r="50" spans="2:11" s="24" customFormat="1" ht="12" customHeight="1" x14ac:dyDescent="0.25">
      <c r="B50" s="113" t="s">
        <v>69</v>
      </c>
      <c r="C50" s="114"/>
      <c r="D50" s="114"/>
      <c r="E50" s="114"/>
      <c r="F50" s="114"/>
      <c r="G50" s="114"/>
      <c r="H50" s="114"/>
      <c r="I50" s="114"/>
      <c r="J50" s="114"/>
      <c r="K50" s="115"/>
    </row>
    <row r="51" spans="2:11" s="24" customFormat="1" ht="21" customHeight="1" x14ac:dyDescent="0.25">
      <c r="B51" s="40"/>
      <c r="C51" s="25"/>
      <c r="D51" s="25"/>
      <c r="E51" s="25"/>
      <c r="F51" s="25"/>
      <c r="G51" s="25"/>
      <c r="H51" s="25"/>
      <c r="I51" s="25"/>
      <c r="J51" s="25"/>
      <c r="K51" s="41"/>
    </row>
    <row r="52" spans="2:11" s="24" customFormat="1" ht="21.75" hidden="1" customHeight="1" x14ac:dyDescent="0.25">
      <c r="B52" s="40"/>
      <c r="C52" s="25"/>
      <c r="D52" s="25"/>
      <c r="E52" s="25"/>
      <c r="F52" s="25"/>
      <c r="G52" s="25"/>
      <c r="H52" s="25"/>
      <c r="I52" s="25"/>
      <c r="J52" s="25"/>
      <c r="K52" s="41"/>
    </row>
    <row r="53" spans="2:11" s="24" customFormat="1" ht="21.75" customHeight="1" x14ac:dyDescent="0.25">
      <c r="B53" s="40"/>
      <c r="C53" s="25"/>
      <c r="D53" s="25"/>
      <c r="E53" s="25"/>
      <c r="F53" s="25"/>
      <c r="G53" s="25"/>
      <c r="H53" s="25"/>
      <c r="I53" s="25"/>
      <c r="J53" s="25"/>
      <c r="K53" s="41"/>
    </row>
    <row r="54" spans="2:11" s="24" customFormat="1" ht="21.75" customHeight="1" x14ac:dyDescent="0.25">
      <c r="B54" s="40"/>
      <c r="C54" s="25"/>
      <c r="D54" s="25"/>
      <c r="E54" s="25"/>
      <c r="F54" s="25"/>
      <c r="G54" s="25"/>
      <c r="H54" s="25"/>
      <c r="I54" s="25"/>
      <c r="J54" s="25"/>
      <c r="K54" s="41"/>
    </row>
    <row r="55" spans="2:11" s="24" customFormat="1" x14ac:dyDescent="0.25">
      <c r="B55" s="42"/>
      <c r="C55" s="23"/>
      <c r="D55" s="23"/>
      <c r="E55" s="23"/>
      <c r="F55" s="23"/>
      <c r="G55" s="23"/>
      <c r="H55" s="23"/>
      <c r="I55" s="23"/>
      <c r="J55" s="23"/>
      <c r="K55" s="43"/>
    </row>
    <row r="56" spans="2:11" s="24" customFormat="1" ht="18.75" customHeight="1" x14ac:dyDescent="0.35">
      <c r="B56" s="99"/>
      <c r="C56" s="100"/>
      <c r="D56" s="100"/>
      <c r="E56" s="100"/>
      <c r="F56" s="100"/>
      <c r="G56" s="100"/>
      <c r="H56" s="100"/>
      <c r="I56" s="100"/>
      <c r="J56" s="100"/>
      <c r="K56" s="101"/>
    </row>
    <row r="57" spans="2:11" s="24" customFormat="1" ht="17.25" x14ac:dyDescent="0.35">
      <c r="B57" s="99" t="s">
        <v>92</v>
      </c>
      <c r="C57" s="100"/>
      <c r="D57" s="100"/>
      <c r="E57" s="100"/>
      <c r="F57" s="100"/>
      <c r="G57" s="100"/>
      <c r="H57" s="100"/>
      <c r="I57" s="100"/>
      <c r="J57" s="100"/>
      <c r="K57" s="101"/>
    </row>
    <row r="58" spans="2:11" s="24" customFormat="1" ht="17.25" x14ac:dyDescent="0.35">
      <c r="B58" s="102" t="s">
        <v>93</v>
      </c>
      <c r="C58" s="103"/>
      <c r="D58" s="103"/>
      <c r="E58" s="103"/>
      <c r="F58" s="103"/>
      <c r="G58" s="103"/>
      <c r="H58" s="103"/>
      <c r="I58" s="103"/>
      <c r="J58" s="103"/>
      <c r="K58" s="104"/>
    </row>
    <row r="59" spans="2:11" s="24" customFormat="1" ht="17.25" x14ac:dyDescent="0.35">
      <c r="B59" s="102" t="s">
        <v>101</v>
      </c>
      <c r="C59" s="103"/>
      <c r="D59" s="103"/>
      <c r="E59" s="103"/>
      <c r="F59" s="103"/>
      <c r="G59" s="103"/>
      <c r="H59" s="103"/>
      <c r="I59" s="103"/>
      <c r="J59" s="103"/>
      <c r="K59" s="104"/>
    </row>
    <row r="60" spans="2:11" s="24" customFormat="1" ht="24.75" customHeight="1" x14ac:dyDescent="0.25">
      <c r="B60" s="42"/>
      <c r="C60" s="23"/>
      <c r="D60" s="23"/>
      <c r="E60" s="23"/>
      <c r="F60" s="23"/>
      <c r="G60" s="23"/>
      <c r="H60" s="23"/>
      <c r="I60" s="23"/>
      <c r="J60" s="23"/>
      <c r="K60" s="43"/>
    </row>
    <row r="61" spans="2:11" s="24" customFormat="1" x14ac:dyDescent="0.25">
      <c r="B61" s="50"/>
      <c r="C61" s="51"/>
      <c r="D61" s="51"/>
      <c r="E61" s="51"/>
      <c r="F61" s="51"/>
      <c r="G61" s="51"/>
      <c r="H61" s="51"/>
      <c r="I61" s="51"/>
      <c r="J61" s="51"/>
      <c r="K61" s="52"/>
    </row>
    <row r="62" spans="2:11" s="24" customFormat="1" x14ac:dyDescent="0.25">
      <c r="B62" s="23"/>
      <c r="C62" s="23"/>
      <c r="D62" s="23"/>
      <c r="E62" s="23"/>
      <c r="F62" s="23"/>
      <c r="G62" s="23"/>
      <c r="H62" s="23"/>
      <c r="I62" s="23"/>
      <c r="J62" s="23"/>
      <c r="K62" s="23"/>
    </row>
    <row r="63" spans="2:11" s="24" customFormat="1" x14ac:dyDescent="0.25">
      <c r="B63" s="23"/>
      <c r="C63" s="23"/>
      <c r="D63" s="23"/>
      <c r="E63" s="23"/>
      <c r="F63" s="23"/>
      <c r="G63" s="23"/>
      <c r="H63" s="23"/>
      <c r="I63" s="23"/>
      <c r="J63" s="23"/>
      <c r="K63" s="23"/>
    </row>
    <row r="64" spans="2:11" s="24" customFormat="1" x14ac:dyDescent="0.25">
      <c r="B64" s="23"/>
      <c r="C64" s="23"/>
      <c r="D64" s="23"/>
      <c r="E64" s="23"/>
      <c r="F64" s="23"/>
      <c r="G64" s="23"/>
      <c r="H64" s="23"/>
      <c r="I64" s="23"/>
      <c r="J64" s="23"/>
      <c r="K64" s="23"/>
    </row>
    <row r="65" spans="2:11" s="24" customFormat="1" x14ac:dyDescent="0.25">
      <c r="B65" s="23"/>
      <c r="C65" s="23"/>
      <c r="D65" s="23"/>
      <c r="E65" s="23"/>
      <c r="F65" s="23"/>
      <c r="G65" s="23"/>
      <c r="H65" s="23"/>
      <c r="I65" s="23"/>
      <c r="J65" s="23"/>
      <c r="K65" s="23"/>
    </row>
  </sheetData>
  <mergeCells count="60">
    <mergeCell ref="C42:K42"/>
    <mergeCell ref="C38:K38"/>
    <mergeCell ref="C39:K39"/>
    <mergeCell ref="C40:K40"/>
    <mergeCell ref="C41:K41"/>
    <mergeCell ref="D15:K15"/>
    <mergeCell ref="D16:K16"/>
    <mergeCell ref="B17:K17"/>
    <mergeCell ref="C18:K18"/>
    <mergeCell ref="C19:K19"/>
    <mergeCell ref="C20:K20"/>
    <mergeCell ref="C21:K21"/>
    <mergeCell ref="B32:K32"/>
    <mergeCell ref="B33:K33"/>
    <mergeCell ref="B22:K22"/>
    <mergeCell ref="B23:K23"/>
    <mergeCell ref="B24:C24"/>
    <mergeCell ref="D24:F24"/>
    <mergeCell ref="G24:I24"/>
    <mergeCell ref="B57:K57"/>
    <mergeCell ref="B58:K58"/>
    <mergeCell ref="B59:K59"/>
    <mergeCell ref="C43:K43"/>
    <mergeCell ref="C44:K44"/>
    <mergeCell ref="C45:K45"/>
    <mergeCell ref="B56:K56"/>
    <mergeCell ref="B46:K46"/>
    <mergeCell ref="B47:K47"/>
    <mergeCell ref="B48:K48"/>
    <mergeCell ref="B50:K50"/>
    <mergeCell ref="C34:K34"/>
    <mergeCell ref="G25:I25"/>
    <mergeCell ref="D25:F25"/>
    <mergeCell ref="J25:K25"/>
    <mergeCell ref="B25:C25"/>
    <mergeCell ref="B5:K5"/>
    <mergeCell ref="B6:K6"/>
    <mergeCell ref="B7:K7"/>
    <mergeCell ref="C1:K1"/>
    <mergeCell ref="C2:D2"/>
    <mergeCell ref="E2:I2"/>
    <mergeCell ref="C3:D3"/>
    <mergeCell ref="E3:I3"/>
    <mergeCell ref="B4:K4"/>
    <mergeCell ref="C37:K37"/>
    <mergeCell ref="C35:K35"/>
    <mergeCell ref="C8:K8"/>
    <mergeCell ref="C11:K11"/>
    <mergeCell ref="C12:K12"/>
    <mergeCell ref="B13:K13"/>
    <mergeCell ref="D14:K14"/>
    <mergeCell ref="C9:K9"/>
    <mergeCell ref="C10:K10"/>
    <mergeCell ref="C36:K36"/>
    <mergeCell ref="B26:K26"/>
    <mergeCell ref="D27:E27"/>
    <mergeCell ref="H27:I27"/>
    <mergeCell ref="J27:K27"/>
    <mergeCell ref="F27:G27"/>
    <mergeCell ref="J24:K24"/>
  </mergeCells>
  <phoneticPr fontId="23" type="noConversion"/>
  <dataValidations xWindow="528" yWindow="616" count="16">
    <dataValidation allowBlank="1" showInputMessage="1" showErrorMessage="1" prompt="Monto ejecutado en el trimestre" sqref="I28:I31" xr:uid="{90E46E24-8E3F-4224-9F5D-F387CD76556E}"/>
    <dataValidation allowBlank="1" showInputMessage="1" showErrorMessage="1" prompt="Meta alcanzada en el trimestre" sqref="H28:H31" xr:uid="{078E0B3D-C3D5-4323-9A6F-7DD5AA0A91C9}"/>
    <dataValidation allowBlank="1" showInputMessage="1" showErrorMessage="1" prompt="Monto presupuestado para el producto" sqref="E28:E31 G28:G31 F29" xr:uid="{247AEBBA-5BB4-404D-982B-514E41C68A75}"/>
    <dataValidation allowBlank="1" showInputMessage="1" showErrorMessage="1" prompt="Meta anual del indicador" sqref="F28 D28:D31 F30:F31" xr:uid="{F1CB8B99-164D-4F51-9E69-AECE57493A93}"/>
    <dataValidation allowBlank="1" showInputMessage="1" showErrorMessage="1" prompt="Nombre del indicador" sqref="C28:C31" xr:uid="{3FF3C7F1-052B-4689-97E1-0EEC782A6AE3}"/>
    <dataValidation allowBlank="1" showInputMessage="1" showErrorMessage="1" prompt="Nombre de cada producto" sqref="B28:B31" xr:uid="{2947E0C5-61A1-48DD-8DCD-04F9232477FC}"/>
    <dataValidation allowBlank="1" showInputMessage="1" showErrorMessage="1" prompt="¿En qué consiste el programa?" sqref="C19:K19" xr:uid="{A2362AFB-DC9D-43E3-823E-BC3F38EE514F}"/>
    <dataValidation allowBlank="1" showInputMessage="1" showErrorMessage="1" prompt="Presupuesto del programa" sqref="G25 B25:D25" xr:uid="{2C90DB71-EB15-47FB-969B-D3C6779E55E0}"/>
    <dataValidation allowBlank="1" showInputMessage="1" showErrorMessage="1" prompt="Oportunidades de mejora identificadas" sqref="B48:K49" xr:uid="{DA848EFB-3FC8-4206-B557-B09F4E34DBE3}"/>
    <dataValidation allowBlank="1" showInputMessage="1" showErrorMessage="1" prompt="De existir desvío, explicar razones." sqref="C45:K45 C37:K37 C41:K41" xr:uid="{15752D16-318A-466B-84D2-F16C378EE918}"/>
    <dataValidation allowBlank="1" showInputMessage="1" showErrorMessage="1" prompt="1. Describir lo plasmado en el presupuesto_x000a_2. Describir lo alcanzado en términos financieros y de producción " sqref="C36:K36 C40:K40 C44:K44" xr:uid="{A72D67B3-A10B-4E8F-9A22-A756D2816C9A}"/>
    <dataValidation allowBlank="1" showInputMessage="1" showErrorMessage="1" prompt="¿En qué consiste el producto? su objetivo" sqref="C35:K35 C43:K43 C39:K39" xr:uid="{C5CE3DEC-0EC8-49F9-8F89-90A444E4EB2F}"/>
    <dataValidation allowBlank="1" showInputMessage="1" showErrorMessage="1" prompt="Nombre del producto" sqref="C34:K34 C42:K42 C38:K38" xr:uid="{57A174E9-6613-4681-B27E-70CFF7E4AC6E}"/>
    <dataValidation allowBlank="1" showInputMessage="1" showErrorMessage="1" prompt="¿A quién va dirigido el programa?, ¿qué característica tiene esta población que requiere ser beneficiada?" sqref="C20:K20" xr:uid="{11F3E972-AD96-42CB-BEF8-91EA11A88336}"/>
    <dataValidation allowBlank="1" showInputMessage="1" prompt="Nombre del capítulo" sqref="C8:K10" xr:uid="{7B510400-5492-4460-9A17-6F9C9401B683}"/>
    <dataValidation allowBlank="1" sqref="B8" xr:uid="{4E4D531B-D39C-42CD-8509-9C2E6575184D}"/>
  </dataValidations>
  <pageMargins left="0.47244094488188981" right="0.19685039370078741" top="0.94488188976377963" bottom="0.94488188976377963" header="0.31496062992125984" footer="0.31496062992125984"/>
  <pageSetup scale="65"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ED64A-EDA5-4B75-93B0-387931413BAE}">
  <dimension ref="A1:L58"/>
  <sheetViews>
    <sheetView topLeftCell="A11" zoomScale="85" zoomScaleNormal="85" workbookViewId="0">
      <selection activeCell="H29" sqref="H29"/>
    </sheetView>
  </sheetViews>
  <sheetFormatPr baseColWidth="10" defaultColWidth="11.42578125" defaultRowHeight="15" x14ac:dyDescent="0.25"/>
  <cols>
    <col min="1" max="1" width="23" style="5" customWidth="1"/>
    <col min="2" max="3" width="12.7109375" style="5" customWidth="1"/>
    <col min="4" max="4" width="14.85546875" style="5" customWidth="1"/>
    <col min="5" max="5" width="12.7109375" style="5" customWidth="1"/>
    <col min="6" max="6" width="15.7109375" style="5" customWidth="1"/>
    <col min="7" max="7" width="12.7109375" style="5" customWidth="1"/>
    <col min="8" max="8" width="14.7109375" style="5" customWidth="1"/>
    <col min="9" max="10" width="12.7109375" style="5" customWidth="1"/>
    <col min="11" max="11" width="11.42578125" style="5"/>
    <col min="12" max="12" width="12.7109375" bestFit="1" customWidth="1"/>
  </cols>
  <sheetData>
    <row r="1" spans="1:11" ht="21.75" thickBot="1" x14ac:dyDescent="0.3">
      <c r="A1" s="28"/>
      <c r="B1" s="80" t="s">
        <v>0</v>
      </c>
      <c r="C1" s="81"/>
      <c r="D1" s="81"/>
      <c r="E1" s="81"/>
      <c r="F1" s="81"/>
      <c r="G1" s="81"/>
      <c r="H1" s="81"/>
      <c r="I1" s="81"/>
      <c r="J1" s="82"/>
      <c r="K1" s="1"/>
    </row>
    <row r="2" spans="1:11" ht="27" customHeight="1" thickBot="1" x14ac:dyDescent="0.3">
      <c r="A2" s="29"/>
      <c r="B2" s="83" t="s">
        <v>1</v>
      </c>
      <c r="C2" s="84"/>
      <c r="D2" s="83" t="s">
        <v>2</v>
      </c>
      <c r="E2" s="84"/>
      <c r="F2" s="84"/>
      <c r="G2" s="84"/>
      <c r="H2" s="85"/>
      <c r="I2" s="2" t="s">
        <v>3</v>
      </c>
      <c r="J2" s="30" t="s">
        <v>4</v>
      </c>
      <c r="K2" s="1"/>
    </row>
    <row r="3" spans="1:11" ht="21.75" thickBot="1" x14ac:dyDescent="0.3">
      <c r="A3" s="31"/>
      <c r="B3" s="86" t="s">
        <v>5</v>
      </c>
      <c r="C3" s="87"/>
      <c r="D3" s="86"/>
      <c r="E3" s="87"/>
      <c r="F3" s="87"/>
      <c r="G3" s="87"/>
      <c r="H3" s="88"/>
      <c r="I3" s="20"/>
      <c r="J3" s="32"/>
      <c r="K3" s="1"/>
    </row>
    <row r="4" spans="1:11" x14ac:dyDescent="0.25">
      <c r="A4" s="89"/>
      <c r="B4" s="90"/>
      <c r="C4" s="90"/>
      <c r="D4" s="91"/>
      <c r="E4" s="91"/>
      <c r="F4" s="91"/>
      <c r="G4" s="91"/>
      <c r="H4" s="91"/>
      <c r="I4" s="90"/>
      <c r="J4" s="92"/>
      <c r="K4" s="1"/>
    </row>
    <row r="5" spans="1:11" ht="3" customHeight="1" x14ac:dyDescent="0.25">
      <c r="A5" s="77"/>
      <c r="B5" s="78"/>
      <c r="C5" s="78"/>
      <c r="D5" s="78"/>
      <c r="E5" s="78"/>
      <c r="F5" s="78"/>
      <c r="G5" s="78"/>
      <c r="H5" s="78"/>
      <c r="I5" s="78"/>
      <c r="J5" s="79"/>
      <c r="K5" s="1"/>
    </row>
    <row r="6" spans="1:11" ht="15.75" x14ac:dyDescent="0.25">
      <c r="A6" s="63" t="s">
        <v>6</v>
      </c>
      <c r="B6" s="64"/>
      <c r="C6" s="64"/>
      <c r="D6" s="64"/>
      <c r="E6" s="64"/>
      <c r="F6" s="64"/>
      <c r="G6" s="64"/>
      <c r="H6" s="64"/>
      <c r="I6" s="64"/>
      <c r="J6" s="65"/>
      <c r="K6" s="1"/>
    </row>
    <row r="7" spans="1:11" ht="15.75" x14ac:dyDescent="0.25">
      <c r="A7" s="69" t="s">
        <v>7</v>
      </c>
      <c r="B7" s="70"/>
      <c r="C7" s="70"/>
      <c r="D7" s="70"/>
      <c r="E7" s="70"/>
      <c r="F7" s="70"/>
      <c r="G7" s="70"/>
      <c r="H7" s="70"/>
      <c r="I7" s="70"/>
      <c r="J7" s="71"/>
      <c r="K7" s="1"/>
    </row>
    <row r="8" spans="1:11" x14ac:dyDescent="0.25">
      <c r="A8" s="3" t="s">
        <v>8</v>
      </c>
      <c r="B8" s="57" t="s">
        <v>9</v>
      </c>
      <c r="C8" s="58"/>
      <c r="D8" s="58"/>
      <c r="E8" s="58"/>
      <c r="F8" s="58"/>
      <c r="G8" s="58"/>
      <c r="H8" s="58"/>
      <c r="I8" s="58"/>
      <c r="J8" s="59"/>
      <c r="K8" s="1"/>
    </row>
    <row r="9" spans="1:11" ht="15" customHeight="1" x14ac:dyDescent="0.25">
      <c r="A9" s="18" t="s">
        <v>10</v>
      </c>
      <c r="B9" s="57" t="s">
        <v>11</v>
      </c>
      <c r="C9" s="58"/>
      <c r="D9" s="58"/>
      <c r="E9" s="58"/>
      <c r="F9" s="58"/>
      <c r="G9" s="58"/>
      <c r="H9" s="58"/>
      <c r="I9" s="58"/>
      <c r="J9" s="59"/>
      <c r="K9" s="1"/>
    </row>
    <row r="10" spans="1:11" x14ac:dyDescent="0.25">
      <c r="A10" s="18" t="s">
        <v>12</v>
      </c>
      <c r="B10" s="57" t="s">
        <v>13</v>
      </c>
      <c r="C10" s="58"/>
      <c r="D10" s="58"/>
      <c r="E10" s="58"/>
      <c r="F10" s="58"/>
      <c r="G10" s="58"/>
      <c r="H10" s="58"/>
      <c r="I10" s="58"/>
      <c r="J10" s="59"/>
      <c r="K10" s="1"/>
    </row>
    <row r="11" spans="1:11" ht="63.75" customHeight="1" x14ac:dyDescent="0.25">
      <c r="A11" s="3" t="s">
        <v>14</v>
      </c>
      <c r="B11" s="60" t="s">
        <v>15</v>
      </c>
      <c r="C11" s="61"/>
      <c r="D11" s="61"/>
      <c r="E11" s="61"/>
      <c r="F11" s="61"/>
      <c r="G11" s="61"/>
      <c r="H11" s="61"/>
      <c r="I11" s="61"/>
      <c r="J11" s="62"/>
    </row>
    <row r="12" spans="1:11" ht="68.25" customHeight="1" x14ac:dyDescent="0.25">
      <c r="A12" s="3" t="s">
        <v>16</v>
      </c>
      <c r="B12" s="60" t="s">
        <v>17</v>
      </c>
      <c r="C12" s="61"/>
      <c r="D12" s="61"/>
      <c r="E12" s="61"/>
      <c r="F12" s="61"/>
      <c r="G12" s="61"/>
      <c r="H12" s="61"/>
      <c r="I12" s="61"/>
      <c r="J12" s="62"/>
    </row>
    <row r="13" spans="1:11" ht="15.75" x14ac:dyDescent="0.25">
      <c r="A13" s="63" t="s">
        <v>18</v>
      </c>
      <c r="B13" s="64"/>
      <c r="C13" s="64"/>
      <c r="D13" s="64"/>
      <c r="E13" s="64"/>
      <c r="F13" s="64"/>
      <c r="G13" s="64"/>
      <c r="H13" s="64"/>
      <c r="I13" s="64"/>
      <c r="J13" s="65"/>
    </row>
    <row r="14" spans="1:11" ht="27.75" customHeight="1" x14ac:dyDescent="0.25">
      <c r="A14" s="3" t="s">
        <v>19</v>
      </c>
      <c r="B14" s="19">
        <v>2</v>
      </c>
      <c r="C14" s="66" t="str">
        <f>IFERROR(VLOOKUP(B14,'[1]Validacion datos'!A2:B5,2,FALSE),"")</f>
        <v>DESARROLLO SOCIAL</v>
      </c>
      <c r="D14" s="66"/>
      <c r="E14" s="66"/>
      <c r="F14" s="66"/>
      <c r="G14" s="66"/>
      <c r="H14" s="66"/>
      <c r="I14" s="66"/>
      <c r="J14" s="66"/>
    </row>
    <row r="15" spans="1:11" ht="26.25" customHeight="1" x14ac:dyDescent="0.25">
      <c r="A15" s="3" t="s">
        <v>20</v>
      </c>
      <c r="B15" s="6">
        <v>2.5</v>
      </c>
      <c r="C15" s="66" t="str">
        <f>IFERROR(VLOOKUP(B15,'[1]Validacion datos'!A8:B26,2,FALSE),"")</f>
        <v>Vivienda digna en entornos saludables</v>
      </c>
      <c r="D15" s="66"/>
      <c r="E15" s="66"/>
      <c r="F15" s="66"/>
      <c r="G15" s="66"/>
      <c r="H15" s="66"/>
      <c r="I15" s="66"/>
      <c r="J15" s="66"/>
    </row>
    <row r="16" spans="1:11" ht="33" customHeight="1" x14ac:dyDescent="0.25">
      <c r="A16" s="3" t="s">
        <v>21</v>
      </c>
      <c r="B16" s="7" t="s">
        <v>74</v>
      </c>
      <c r="C16" s="119" t="str">
        <f>IFERROR(VLOOKUP(B16,'[1]Validacion datos'!D8:E64,2,FALSE),"")</f>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
      <c r="D16" s="119"/>
      <c r="E16" s="119"/>
      <c r="F16" s="119"/>
      <c r="G16" s="119"/>
      <c r="H16" s="119"/>
      <c r="I16" s="119"/>
      <c r="J16" s="119"/>
    </row>
    <row r="17" spans="1:12" ht="15.75" x14ac:dyDescent="0.25">
      <c r="A17" s="63" t="s">
        <v>22</v>
      </c>
      <c r="B17" s="64"/>
      <c r="C17" s="64"/>
      <c r="D17" s="64"/>
      <c r="E17" s="64"/>
      <c r="F17" s="64"/>
      <c r="G17" s="64"/>
      <c r="H17" s="64"/>
      <c r="I17" s="64"/>
      <c r="J17" s="65"/>
    </row>
    <row r="18" spans="1:12" ht="29.25" customHeight="1" x14ac:dyDescent="0.25">
      <c r="A18" s="3" t="s">
        <v>23</v>
      </c>
      <c r="B18" s="55" t="s">
        <v>24</v>
      </c>
      <c r="C18" s="55"/>
      <c r="D18" s="55"/>
      <c r="E18" s="55"/>
      <c r="F18" s="55"/>
      <c r="G18" s="55"/>
      <c r="H18" s="55"/>
      <c r="I18" s="55"/>
      <c r="J18" s="56"/>
    </row>
    <row r="19" spans="1:12" ht="33" customHeight="1" x14ac:dyDescent="0.25">
      <c r="A19" s="8" t="s">
        <v>25</v>
      </c>
      <c r="B19" s="55" t="s">
        <v>26</v>
      </c>
      <c r="C19" s="55"/>
      <c r="D19" s="55"/>
      <c r="E19" s="55"/>
      <c r="F19" s="55"/>
      <c r="G19" s="55"/>
      <c r="H19" s="55"/>
      <c r="I19" s="55"/>
      <c r="J19" s="56"/>
    </row>
    <row r="20" spans="1:12" ht="34.5" customHeight="1" x14ac:dyDescent="0.25">
      <c r="A20" s="8" t="s">
        <v>27</v>
      </c>
      <c r="B20" s="55" t="s">
        <v>28</v>
      </c>
      <c r="C20" s="55"/>
      <c r="D20" s="55"/>
      <c r="E20" s="55"/>
      <c r="F20" s="55"/>
      <c r="G20" s="55"/>
      <c r="H20" s="55"/>
      <c r="I20" s="55"/>
      <c r="J20" s="56"/>
    </row>
    <row r="21" spans="1:12" ht="35.25" customHeight="1" x14ac:dyDescent="0.25">
      <c r="A21" s="8" t="s">
        <v>29</v>
      </c>
      <c r="B21" s="55" t="s">
        <v>30</v>
      </c>
      <c r="C21" s="55"/>
      <c r="D21" s="55"/>
      <c r="E21" s="55"/>
      <c r="F21" s="55"/>
      <c r="G21" s="55"/>
      <c r="H21" s="55"/>
      <c r="I21" s="55"/>
      <c r="J21" s="56"/>
      <c r="K21" s="1"/>
    </row>
    <row r="22" spans="1:12" ht="15.75" x14ac:dyDescent="0.25">
      <c r="A22" s="63" t="s">
        <v>31</v>
      </c>
      <c r="B22" s="64"/>
      <c r="C22" s="64"/>
      <c r="D22" s="64"/>
      <c r="E22" s="64"/>
      <c r="F22" s="64"/>
      <c r="G22" s="64"/>
      <c r="H22" s="64"/>
      <c r="I22" s="64"/>
      <c r="J22" s="65"/>
    </row>
    <row r="23" spans="1:12" ht="15.75" x14ac:dyDescent="0.25">
      <c r="A23" s="69" t="s">
        <v>32</v>
      </c>
      <c r="B23" s="70"/>
      <c r="C23" s="70"/>
      <c r="D23" s="70"/>
      <c r="E23" s="70"/>
      <c r="F23" s="70"/>
      <c r="G23" s="70"/>
      <c r="H23" s="70"/>
      <c r="I23" s="70"/>
      <c r="J23" s="71"/>
      <c r="K23" s="1"/>
    </row>
    <row r="24" spans="1:12" ht="15" customHeight="1" x14ac:dyDescent="0.25">
      <c r="A24" s="116" t="s">
        <v>33</v>
      </c>
      <c r="B24" s="117"/>
      <c r="C24" s="75" t="s">
        <v>34</v>
      </c>
      <c r="D24" s="118"/>
      <c r="E24" s="118"/>
      <c r="F24" s="118" t="s">
        <v>35</v>
      </c>
      <c r="G24" s="118"/>
      <c r="H24" s="117"/>
      <c r="I24" s="75" t="s">
        <v>36</v>
      </c>
      <c r="J24" s="76"/>
    </row>
    <row r="25" spans="1:12" x14ac:dyDescent="0.25">
      <c r="A25" s="122">
        <f>6625536728+6500816</f>
        <v>6632037544</v>
      </c>
      <c r="B25" s="123"/>
      <c r="C25" s="124">
        <v>7015806234.0100002</v>
      </c>
      <c r="D25" s="125"/>
      <c r="E25" s="126"/>
      <c r="F25" s="93">
        <f>6134719.84+4895669938.29</f>
        <v>4901804658.1300001</v>
      </c>
      <c r="G25" s="94"/>
      <c r="H25" s="95"/>
      <c r="I25" s="127">
        <f>IF(F25&gt;0,F25/C25,0)</f>
        <v>0.69868016513453401</v>
      </c>
      <c r="J25" s="128"/>
    </row>
    <row r="26" spans="1:12" ht="15.75" x14ac:dyDescent="0.25">
      <c r="A26" s="69" t="s">
        <v>37</v>
      </c>
      <c r="B26" s="70"/>
      <c r="C26" s="70"/>
      <c r="D26" s="70"/>
      <c r="E26" s="70"/>
      <c r="F26" s="70"/>
      <c r="G26" s="70"/>
      <c r="H26" s="70"/>
      <c r="I26" s="70"/>
      <c r="J26" s="71"/>
      <c r="K26" s="1"/>
    </row>
    <row r="27" spans="1:12" x14ac:dyDescent="0.25">
      <c r="A27" s="4"/>
      <c r="B27"/>
      <c r="C27" s="72" t="s">
        <v>38</v>
      </c>
      <c r="D27" s="73"/>
      <c r="E27" s="72" t="s">
        <v>39</v>
      </c>
      <c r="F27" s="73"/>
      <c r="G27" s="72" t="s">
        <v>40</v>
      </c>
      <c r="H27" s="72"/>
      <c r="I27" s="72" t="s">
        <v>41</v>
      </c>
      <c r="J27" s="74"/>
    </row>
    <row r="28" spans="1:12" ht="38.25" x14ac:dyDescent="0.25">
      <c r="A28" s="33" t="s">
        <v>42</v>
      </c>
      <c r="B28" s="9" t="s">
        <v>43</v>
      </c>
      <c r="C28" s="9" t="s">
        <v>44</v>
      </c>
      <c r="D28" s="9" t="s">
        <v>45</v>
      </c>
      <c r="E28" s="9" t="s">
        <v>46</v>
      </c>
      <c r="F28" s="9" t="s">
        <v>47</v>
      </c>
      <c r="G28" s="9" t="s">
        <v>48</v>
      </c>
      <c r="H28" s="9" t="s">
        <v>49</v>
      </c>
      <c r="I28" s="9" t="s">
        <v>50</v>
      </c>
      <c r="J28" s="34" t="s">
        <v>51</v>
      </c>
    </row>
    <row r="29" spans="1:12" ht="52.5" customHeight="1" x14ac:dyDescent="0.25">
      <c r="A29" s="35" t="s">
        <v>52</v>
      </c>
      <c r="B29" s="26" t="s">
        <v>53</v>
      </c>
      <c r="C29" s="10">
        <v>9000</v>
      </c>
      <c r="D29" s="10">
        <v>9399574.8300000001</v>
      </c>
      <c r="E29" s="11">
        <v>2250</v>
      </c>
      <c r="F29" s="10">
        <v>1625204</v>
      </c>
      <c r="G29" s="12">
        <v>20786</v>
      </c>
      <c r="H29" s="11">
        <v>490528876.75</v>
      </c>
      <c r="I29" s="13">
        <f>IF(G29&gt;0,G29/C29,0)</f>
        <v>2.3095555555555554</v>
      </c>
      <c r="J29" s="36">
        <f>IF(H29&gt;0,H29/D29,0)</f>
        <v>52.186283488526684</v>
      </c>
    </row>
    <row r="30" spans="1:12" ht="41.25" customHeight="1" x14ac:dyDescent="0.25">
      <c r="A30" s="37" t="s">
        <v>54</v>
      </c>
      <c r="B30" s="26" t="s">
        <v>55</v>
      </c>
      <c r="C30" s="14">
        <v>4507</v>
      </c>
      <c r="D30" s="14">
        <v>7006406659.1800003</v>
      </c>
      <c r="E30" s="15">
        <v>1127</v>
      </c>
      <c r="F30" s="14">
        <v>1656384182</v>
      </c>
      <c r="G30" s="16">
        <v>1609</v>
      </c>
      <c r="H30" s="15">
        <v>1770817118.5599999</v>
      </c>
      <c r="I30" s="13">
        <f>IF(G30&gt;0,G30/C30,0)</f>
        <v>0.35700022187708008</v>
      </c>
      <c r="J30" s="36">
        <f>IF(H30&gt;0,H30/D30,0)</f>
        <v>0.25274255473593205</v>
      </c>
      <c r="L30" s="27"/>
    </row>
    <row r="31" spans="1:12" ht="15.75" x14ac:dyDescent="0.25">
      <c r="A31" s="63" t="s">
        <v>56</v>
      </c>
      <c r="B31" s="64"/>
      <c r="C31" s="64"/>
      <c r="D31" s="64"/>
      <c r="E31" s="64"/>
      <c r="F31" s="64"/>
      <c r="G31" s="64"/>
      <c r="H31" s="64"/>
      <c r="I31" s="64"/>
      <c r="J31" s="65"/>
    </row>
    <row r="32" spans="1:12" ht="15.75" x14ac:dyDescent="0.25">
      <c r="A32" s="69" t="s">
        <v>57</v>
      </c>
      <c r="B32" s="70"/>
      <c r="C32" s="70"/>
      <c r="D32" s="70"/>
      <c r="E32" s="70"/>
      <c r="F32" s="70"/>
      <c r="G32" s="70"/>
      <c r="H32" s="70"/>
      <c r="I32" s="70"/>
      <c r="J32" s="71"/>
      <c r="K32" s="1"/>
    </row>
    <row r="33" spans="1:11" x14ac:dyDescent="0.25">
      <c r="A33" s="17" t="s">
        <v>58</v>
      </c>
      <c r="B33" s="55" t="s">
        <v>59</v>
      </c>
      <c r="C33" s="55"/>
      <c r="D33" s="55"/>
      <c r="E33" s="55"/>
      <c r="F33" s="55"/>
      <c r="G33" s="55"/>
      <c r="H33" s="55"/>
      <c r="I33" s="55"/>
      <c r="J33" s="56"/>
    </row>
    <row r="34" spans="1:11" ht="30" x14ac:dyDescent="0.25">
      <c r="A34" s="17" t="s">
        <v>60</v>
      </c>
      <c r="B34" s="55" t="s">
        <v>61</v>
      </c>
      <c r="C34" s="55"/>
      <c r="D34" s="55"/>
      <c r="E34" s="55"/>
      <c r="F34" s="55"/>
      <c r="G34" s="55"/>
      <c r="H34" s="55"/>
      <c r="I34" s="55"/>
      <c r="J34" s="56"/>
    </row>
    <row r="35" spans="1:11" ht="59.25" customHeight="1" x14ac:dyDescent="0.25">
      <c r="A35" s="17" t="s">
        <v>62</v>
      </c>
      <c r="B35" s="105" t="s">
        <v>75</v>
      </c>
      <c r="C35" s="105"/>
      <c r="D35" s="105"/>
      <c r="E35" s="105"/>
      <c r="F35" s="105"/>
      <c r="G35" s="105"/>
      <c r="H35" s="105"/>
      <c r="I35" s="105"/>
      <c r="J35" s="106"/>
    </row>
    <row r="36" spans="1:11" ht="51.75" customHeight="1" thickBot="1" x14ac:dyDescent="0.3">
      <c r="A36" s="21" t="s">
        <v>63</v>
      </c>
      <c r="B36" s="53" t="s">
        <v>76</v>
      </c>
      <c r="C36" s="53"/>
      <c r="D36" s="53"/>
      <c r="E36" s="53"/>
      <c r="F36" s="53"/>
      <c r="G36" s="53"/>
      <c r="H36" s="53"/>
      <c r="I36" s="53"/>
      <c r="J36" s="54"/>
    </row>
    <row r="37" spans="1:11" ht="22.5" customHeight="1" x14ac:dyDescent="0.25">
      <c r="A37" s="17" t="s">
        <v>58</v>
      </c>
      <c r="B37" s="55" t="s">
        <v>64</v>
      </c>
      <c r="C37" s="55"/>
      <c r="D37" s="55"/>
      <c r="E37" s="55"/>
      <c r="F37" s="55"/>
      <c r="G37" s="55"/>
      <c r="H37" s="55"/>
      <c r="I37" s="55"/>
      <c r="J37" s="56"/>
    </row>
    <row r="38" spans="1:11" ht="30" customHeight="1" x14ac:dyDescent="0.25">
      <c r="A38" s="17" t="s">
        <v>60</v>
      </c>
      <c r="B38" s="105" t="s">
        <v>65</v>
      </c>
      <c r="C38" s="105"/>
      <c r="D38" s="105"/>
      <c r="E38" s="105"/>
      <c r="F38" s="105"/>
      <c r="G38" s="105"/>
      <c r="H38" s="105"/>
      <c r="I38" s="105"/>
      <c r="J38" s="106"/>
    </row>
    <row r="39" spans="1:11" ht="85.5" customHeight="1" x14ac:dyDescent="0.25">
      <c r="A39" s="17" t="s">
        <v>62</v>
      </c>
      <c r="B39" s="105" t="s">
        <v>78</v>
      </c>
      <c r="C39" s="105"/>
      <c r="D39" s="105"/>
      <c r="E39" s="105"/>
      <c r="F39" s="105"/>
      <c r="G39" s="105"/>
      <c r="H39" s="105"/>
      <c r="I39" s="105"/>
      <c r="J39" s="106"/>
    </row>
    <row r="40" spans="1:11" ht="30" customHeight="1" x14ac:dyDescent="0.25">
      <c r="A40" s="17" t="s">
        <v>63</v>
      </c>
      <c r="B40" s="105" t="s">
        <v>77</v>
      </c>
      <c r="C40" s="105"/>
      <c r="D40" s="105"/>
      <c r="E40" s="105"/>
      <c r="F40" s="105"/>
      <c r="G40" s="105"/>
      <c r="H40" s="105"/>
      <c r="I40" s="105"/>
      <c r="J40" s="106"/>
    </row>
    <row r="41" spans="1:11" ht="15.75" x14ac:dyDescent="0.25">
      <c r="A41" s="63" t="s">
        <v>66</v>
      </c>
      <c r="B41" s="64"/>
      <c r="C41" s="64"/>
      <c r="D41" s="64"/>
      <c r="E41" s="64"/>
      <c r="F41" s="64"/>
      <c r="G41" s="64"/>
      <c r="H41" s="64"/>
      <c r="I41" s="64"/>
      <c r="J41" s="65"/>
    </row>
    <row r="42" spans="1:11" ht="15.75" x14ac:dyDescent="0.25">
      <c r="A42" s="107" t="s">
        <v>67</v>
      </c>
      <c r="B42" s="108"/>
      <c r="C42" s="108"/>
      <c r="D42" s="108"/>
      <c r="E42" s="108"/>
      <c r="F42" s="108"/>
      <c r="G42" s="108"/>
      <c r="H42" s="108"/>
      <c r="I42" s="108"/>
      <c r="J42" s="109"/>
      <c r="K42" s="1"/>
    </row>
    <row r="43" spans="1:11" ht="27.75" customHeight="1" x14ac:dyDescent="0.25">
      <c r="A43" s="129" t="s">
        <v>68</v>
      </c>
      <c r="B43" s="130"/>
      <c r="C43" s="130"/>
      <c r="D43" s="130"/>
      <c r="E43" s="130"/>
      <c r="F43" s="130"/>
      <c r="G43" s="130"/>
      <c r="H43" s="130"/>
      <c r="I43" s="130"/>
      <c r="J43" s="131"/>
    </row>
    <row r="44" spans="1:11" s="24" customFormat="1" ht="11.25" customHeight="1" x14ac:dyDescent="0.25">
      <c r="A44" s="38"/>
      <c r="B44" s="22"/>
      <c r="C44" s="22"/>
      <c r="D44" s="22"/>
      <c r="E44" s="22"/>
      <c r="F44" s="22"/>
      <c r="G44" s="22"/>
      <c r="H44" s="22"/>
      <c r="I44" s="22"/>
      <c r="J44" s="39"/>
      <c r="K44" s="23"/>
    </row>
    <row r="45" spans="1:11" s="24" customFormat="1" ht="17.25" customHeight="1" x14ac:dyDescent="0.25">
      <c r="A45" s="113" t="s">
        <v>69</v>
      </c>
      <c r="B45" s="114"/>
      <c r="C45" s="114"/>
      <c r="D45" s="114"/>
      <c r="E45" s="114"/>
      <c r="F45" s="114"/>
      <c r="G45" s="114"/>
      <c r="H45" s="114"/>
      <c r="I45" s="114"/>
      <c r="J45" s="115"/>
      <c r="K45" s="23"/>
    </row>
    <row r="46" spans="1:11" s="24" customFormat="1" ht="21" customHeight="1" x14ac:dyDescent="0.25">
      <c r="A46" s="40"/>
      <c r="B46" s="25"/>
      <c r="C46" s="25"/>
      <c r="D46" s="25"/>
      <c r="E46" s="25"/>
      <c r="F46" s="25"/>
      <c r="G46" s="25"/>
      <c r="H46" s="25"/>
      <c r="I46" s="25"/>
      <c r="J46" s="41"/>
      <c r="K46" s="23"/>
    </row>
    <row r="47" spans="1:11" s="24" customFormat="1" ht="21.75" hidden="1" customHeight="1" x14ac:dyDescent="0.25">
      <c r="A47" s="40"/>
      <c r="B47" s="25"/>
      <c r="C47" s="25"/>
      <c r="D47" s="25"/>
      <c r="E47" s="25"/>
      <c r="F47" s="25"/>
      <c r="G47" s="25"/>
      <c r="H47" s="25"/>
      <c r="I47" s="25"/>
      <c r="J47" s="41"/>
      <c r="K47" s="23"/>
    </row>
    <row r="48" spans="1:11" s="24" customFormat="1" x14ac:dyDescent="0.25">
      <c r="A48" s="42"/>
      <c r="B48" s="23"/>
      <c r="C48" s="23"/>
      <c r="D48" s="23"/>
      <c r="E48" s="23"/>
      <c r="F48" s="23"/>
      <c r="G48" s="23"/>
      <c r="H48" s="23"/>
      <c r="I48" s="23"/>
      <c r="J48" s="43"/>
      <c r="K48" s="23"/>
    </row>
    <row r="49" spans="1:11" s="24" customFormat="1" ht="14.25" customHeight="1" x14ac:dyDescent="0.35">
      <c r="A49" s="99" t="s">
        <v>70</v>
      </c>
      <c r="B49" s="100"/>
      <c r="C49" s="100"/>
      <c r="D49" s="100"/>
      <c r="E49" s="100"/>
      <c r="F49" s="100"/>
      <c r="G49" s="100"/>
      <c r="H49" s="100"/>
      <c r="I49" s="100"/>
      <c r="J49" s="101"/>
      <c r="K49" s="23"/>
    </row>
    <row r="50" spans="1:11" s="24" customFormat="1" ht="17.25" x14ac:dyDescent="0.35">
      <c r="A50" s="99" t="s">
        <v>71</v>
      </c>
      <c r="B50" s="100"/>
      <c r="C50" s="100"/>
      <c r="D50" s="100"/>
      <c r="E50" s="100"/>
      <c r="F50" s="100"/>
      <c r="G50" s="100"/>
      <c r="H50" s="100"/>
      <c r="I50" s="100"/>
      <c r="J50" s="101"/>
      <c r="K50" s="23"/>
    </row>
    <row r="51" spans="1:11" s="24" customFormat="1" ht="17.25" x14ac:dyDescent="0.35">
      <c r="A51" s="102" t="s">
        <v>72</v>
      </c>
      <c r="B51" s="103"/>
      <c r="C51" s="103"/>
      <c r="D51" s="103"/>
      <c r="E51" s="103"/>
      <c r="F51" s="103"/>
      <c r="G51" s="103"/>
      <c r="H51" s="103"/>
      <c r="I51" s="103"/>
      <c r="J51" s="104"/>
      <c r="K51" s="23"/>
    </row>
    <row r="52" spans="1:11" s="24" customFormat="1" ht="17.25" x14ac:dyDescent="0.35">
      <c r="A52" s="132" t="s">
        <v>73</v>
      </c>
      <c r="B52" s="133"/>
      <c r="C52" s="133"/>
      <c r="D52" s="133"/>
      <c r="E52" s="133"/>
      <c r="F52" s="133"/>
      <c r="G52" s="133"/>
      <c r="H52" s="133"/>
      <c r="I52" s="133"/>
      <c r="J52" s="134"/>
      <c r="K52" s="23"/>
    </row>
    <row r="53" spans="1:11" s="24" customFormat="1" x14ac:dyDescent="0.25">
      <c r="A53" s="23"/>
      <c r="B53" s="23"/>
      <c r="C53" s="23"/>
      <c r="D53" s="23"/>
      <c r="E53" s="23"/>
      <c r="F53" s="23"/>
      <c r="G53" s="23"/>
      <c r="H53" s="23"/>
      <c r="I53" s="23"/>
      <c r="J53" s="23"/>
      <c r="K53" s="23"/>
    </row>
    <row r="54" spans="1:11" s="24" customFormat="1" x14ac:dyDescent="0.25">
      <c r="A54" s="23"/>
      <c r="B54" s="23"/>
      <c r="C54" s="23"/>
      <c r="D54" s="23"/>
      <c r="E54" s="23"/>
      <c r="F54" s="23"/>
      <c r="G54" s="23"/>
      <c r="H54" s="23"/>
      <c r="I54" s="23"/>
      <c r="J54" s="23"/>
      <c r="K54" s="23"/>
    </row>
    <row r="55" spans="1:11" s="24" customFormat="1" x14ac:dyDescent="0.25">
      <c r="A55" s="23"/>
      <c r="B55" s="23"/>
      <c r="C55" s="23"/>
      <c r="D55" s="23"/>
      <c r="E55" s="23"/>
      <c r="F55" s="23"/>
      <c r="G55" s="23"/>
      <c r="H55" s="23"/>
      <c r="I55" s="23"/>
      <c r="J55" s="23"/>
      <c r="K55" s="23"/>
    </row>
    <row r="56" spans="1:11" s="24" customFormat="1" x14ac:dyDescent="0.25">
      <c r="A56" s="23"/>
      <c r="B56" s="23"/>
      <c r="C56" s="23"/>
      <c r="D56" s="23"/>
      <c r="E56" s="23"/>
      <c r="F56" s="23"/>
      <c r="G56" s="23"/>
      <c r="H56" s="23"/>
      <c r="I56" s="23"/>
      <c r="J56" s="23"/>
      <c r="K56" s="23"/>
    </row>
    <row r="57" spans="1:11" s="24" customFormat="1" x14ac:dyDescent="0.25">
      <c r="A57" s="23"/>
      <c r="B57" s="23"/>
      <c r="C57" s="23"/>
      <c r="D57" s="23"/>
      <c r="E57" s="23"/>
      <c r="F57" s="23"/>
      <c r="G57" s="23"/>
      <c r="H57" s="23"/>
      <c r="I57" s="23"/>
      <c r="J57" s="23"/>
      <c r="K57" s="23"/>
    </row>
    <row r="58" spans="1:11" s="24" customFormat="1" x14ac:dyDescent="0.25">
      <c r="A58" s="23"/>
      <c r="B58" s="23"/>
      <c r="C58" s="23"/>
      <c r="D58" s="23"/>
      <c r="E58" s="23"/>
      <c r="F58" s="23"/>
      <c r="G58" s="23"/>
      <c r="H58" s="23"/>
      <c r="I58" s="23"/>
      <c r="J58" s="23"/>
      <c r="K58" s="23"/>
    </row>
  </sheetData>
  <mergeCells count="56">
    <mergeCell ref="A45:J45"/>
    <mergeCell ref="A49:J49"/>
    <mergeCell ref="A50:J50"/>
    <mergeCell ref="A51:J51"/>
    <mergeCell ref="A52:J52"/>
    <mergeCell ref="A43:J43"/>
    <mergeCell ref="A32:J32"/>
    <mergeCell ref="B33:J33"/>
    <mergeCell ref="B34:J34"/>
    <mergeCell ref="B35:J35"/>
    <mergeCell ref="B36:J36"/>
    <mergeCell ref="B37:J37"/>
    <mergeCell ref="B38:J38"/>
    <mergeCell ref="B39:J39"/>
    <mergeCell ref="B40:J40"/>
    <mergeCell ref="A41:J41"/>
    <mergeCell ref="A42:J42"/>
    <mergeCell ref="A31:J31"/>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s>
  <dataValidations count="16">
    <dataValidation allowBlank="1" sqref="A8" xr:uid="{35EF084B-FE39-4DC8-8CCF-2F7B3768F3C0}"/>
    <dataValidation allowBlank="1" showInputMessage="1" prompt="Nombre del capítulo" sqref="B8:J10" xr:uid="{EC2D95A9-1D21-4B1A-BC91-B89CA6AC45FB}"/>
    <dataValidation allowBlank="1" showInputMessage="1" showErrorMessage="1" prompt="¿A quién va dirigido el programa?, ¿qué característica tiene esta población que requiere ser beneficiada?" sqref="B20:J20" xr:uid="{D016E616-ADDA-4F98-B7A5-4F675BB61C04}"/>
    <dataValidation allowBlank="1" showInputMessage="1" showErrorMessage="1" prompt="Nombre del producto" sqref="B33:J33 B37:J37" xr:uid="{367D579E-8213-41AE-AE5F-FA277E7EBC59}"/>
    <dataValidation allowBlank="1" showInputMessage="1" showErrorMessage="1" prompt="¿En qué consiste el producto? su objetivo" sqref="B34:J34 B38:J38" xr:uid="{58950299-4C15-4397-9103-0A5E6D36ED6B}"/>
    <dataValidation allowBlank="1" showInputMessage="1" showErrorMessage="1" prompt="1. Describir lo plasmado en el presupuesto_x000a_2. Describir lo alcanzado en términos financieros y de producción " sqref="B35:J35" xr:uid="{B59AB8EB-EBA7-4787-92C4-F2F5D5156025}"/>
    <dataValidation allowBlank="1" showInputMessage="1" showErrorMessage="1" prompt="De existir desvío, explicar razones." sqref="B40:J40 B36:J36 B39" xr:uid="{3EE31DFB-454E-49F2-A632-30F3DBDECC87}"/>
    <dataValidation allowBlank="1" showInputMessage="1" showErrorMessage="1" prompt="Oportunidades de mejora identificadas" sqref="A43:J44" xr:uid="{3E60A1C5-2EDF-481C-B871-71038687FA50}"/>
    <dataValidation allowBlank="1" showInputMessage="1" showErrorMessage="1" prompt="Presupuesto del programa" sqref="A25:C25 F25" xr:uid="{11CED6F0-2604-4F2A-ADCF-CA2913502FD0}"/>
    <dataValidation allowBlank="1" showInputMessage="1" showErrorMessage="1" prompt="¿En qué consiste el programa?" sqref="B19:J19" xr:uid="{2239C0BB-A640-4953-866A-8AFBCE5B3ACD}"/>
    <dataValidation allowBlank="1" showInputMessage="1" showErrorMessage="1" prompt="Nombre de cada producto" sqref="A28:A30" xr:uid="{D4B8C0ED-C81D-4BEF-9058-52F269D55C2E}"/>
    <dataValidation allowBlank="1" showInputMessage="1" showErrorMessage="1" prompt="Nombre del indicador" sqref="B28:B30" xr:uid="{A9C65D37-CD06-4BAB-8513-78845ABD13E3}"/>
    <dataValidation allowBlank="1" showInputMessage="1" showErrorMessage="1" prompt="Meta anual del indicador" sqref="C28:C30 E28" xr:uid="{AA25792F-0A50-434C-8371-945A2ADE5FA9}"/>
    <dataValidation allowBlank="1" showInputMessage="1" showErrorMessage="1" prompt="Monto presupuestado para el producto" sqref="D28:D30 E29:F30 F28" xr:uid="{46CAD1BD-7CC9-4925-8890-4CA2F8CA78AB}"/>
    <dataValidation allowBlank="1" showInputMessage="1" showErrorMessage="1" prompt="Meta alcanzada en el trimestre" sqref="G28:G30" xr:uid="{CEF23409-15FA-48A5-8A32-2CFE1E6CE4CA}"/>
    <dataValidation allowBlank="1" showInputMessage="1" showErrorMessage="1" prompt="Monto ejecutado en el trimestre" sqref="H28:H30" xr:uid="{E167CE0D-E8BA-48CE-9F14-794920FF1A67}"/>
  </dataValidations>
  <pageMargins left="1.1023622047244095" right="0.31496062992125984" top="0.74803149606299213" bottom="0.15748031496062992" header="0.31496062992125984" footer="0.31496062992125984"/>
  <pageSetup scale="55"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f114e3eb-0648-4212-9e5c-0b145e24118c">
      <UserInfo>
        <DisplayName>Juan Omar Pilar</DisplayName>
        <AccountId>249</AccountId>
        <AccountType/>
      </UserInfo>
    </SharedWithUsers>
    <_activity xmlns="c144ccd4-0120-4ab8-a930-d708a54a5d4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AB819B5A276B1429433F8069FC268B4" ma:contentTypeVersion="16" ma:contentTypeDescription="Crear nuevo documento." ma:contentTypeScope="" ma:versionID="55dc95c325ba110dff44c006d142d8b9">
  <xsd:schema xmlns:xsd="http://www.w3.org/2001/XMLSchema" xmlns:xs="http://www.w3.org/2001/XMLSchema" xmlns:p="http://schemas.microsoft.com/office/2006/metadata/properties" xmlns:ns3="c144ccd4-0120-4ab8-a930-d708a54a5d4c" xmlns:ns4="f114e3eb-0648-4212-9e5c-0b145e24118c" targetNamespace="http://schemas.microsoft.com/office/2006/metadata/properties" ma:root="true" ma:fieldsID="b6564cdc170d2eefc36c53438be1e37e" ns3:_="" ns4:_="">
    <xsd:import namespace="c144ccd4-0120-4ab8-a930-d708a54a5d4c"/>
    <xsd:import namespace="f114e3eb-0648-4212-9e5c-0b145e24118c"/>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_activity" minOccurs="0"/>
                <xsd:element ref="ns4:SharedWithUsers" minOccurs="0"/>
                <xsd:element ref="ns4:SharedWithDetails" minOccurs="0"/>
                <xsd:element ref="ns4:SharingHintHash" minOccurs="0"/>
                <xsd:element ref="ns3:MediaServiceObjectDetectorVersions" minOccurs="0"/>
                <xsd:element ref="ns3:MediaLengthInSeconds" minOccurs="0"/>
                <xsd:element ref="ns3:MediaServiceSearchPropertie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44ccd4-0120-4ab8-a930-d708a54a5d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_activity" ma:index="16"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SystemTags" ma:index="23"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114e3eb-0648-4212-9e5c-0b145e24118c"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F31672-CEC5-4E0F-BB60-A5348D1FA601}">
  <ds:schemaRefs>
    <ds:schemaRef ds:uri="http://schemas.microsoft.com/sharepoint/v3/contenttype/forms"/>
  </ds:schemaRefs>
</ds:datastoreItem>
</file>

<file path=customXml/itemProps2.xml><?xml version="1.0" encoding="utf-8"?>
<ds:datastoreItem xmlns:ds="http://schemas.openxmlformats.org/officeDocument/2006/customXml" ds:itemID="{89A168B5-A8B3-47CB-9C93-22A0E079BBC5}">
  <ds:schemaRefs>
    <ds:schemaRef ds:uri="http://purl.org/dc/elements/1.1/"/>
    <ds:schemaRef ds:uri="http://www.w3.org/XML/1998/namespace"/>
    <ds:schemaRef ds:uri="http://purl.org/dc/dcmitype/"/>
    <ds:schemaRef ds:uri="http://schemas.microsoft.com/office/2006/documentManagement/types"/>
    <ds:schemaRef ds:uri="http://purl.org/dc/terms/"/>
    <ds:schemaRef ds:uri="f114e3eb-0648-4212-9e5c-0b145e24118c"/>
    <ds:schemaRef ds:uri="http://schemas.microsoft.com/office/infopath/2007/PartnerControls"/>
    <ds:schemaRef ds:uri="http://schemas.openxmlformats.org/package/2006/metadata/core-properties"/>
    <ds:schemaRef ds:uri="c144ccd4-0120-4ab8-a930-d708a54a5d4c"/>
    <ds:schemaRef ds:uri="http://schemas.microsoft.com/office/2006/metadata/properties"/>
  </ds:schemaRefs>
</ds:datastoreItem>
</file>

<file path=customXml/itemProps3.xml><?xml version="1.0" encoding="utf-8"?>
<ds:datastoreItem xmlns:ds="http://schemas.openxmlformats.org/officeDocument/2006/customXml" ds:itemID="{6F3BB715-16C8-4ADA-9E8D-00BD68640E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44ccd4-0120-4ab8-a930-d708a54a5d4c"/>
    <ds:schemaRef ds:uri="f114e3eb-0648-4212-9e5c-0b145e2411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Inf. Fís.-Fin.sem.ene.-jun.2024</vt:lpstr>
      <vt:lpstr>Hoja1 (2)</vt:lpstr>
      <vt:lpstr>'Hoja1 (2)'!Área_de_impresión</vt:lpstr>
      <vt:lpstr>'Inf. Fís.-Fin.sem.ene.-jun.2024'!Área_de_impresión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Nicole Espaillat A.</dc:creator>
  <cp:keywords/>
  <dc:description/>
  <cp:lastModifiedBy>Yonuery De La Cruz Espinosa</cp:lastModifiedBy>
  <cp:revision/>
  <cp:lastPrinted>2024-07-11T13:02:47Z</cp:lastPrinted>
  <dcterms:created xsi:type="dcterms:W3CDTF">2021-03-22T15:50:10Z</dcterms:created>
  <dcterms:modified xsi:type="dcterms:W3CDTF">2024-07-12T15:15:10Z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0x0101003AB819B5A276B1429433F8069FC268B4</vt:lpwstr>
  </property>
  <property fmtid="{D5CDD505-2E9C-101B-9397-08002B2CF9AE}" pid="3" name="MediaServiceImageTags">
    <vt:lpwstr/>
  </property>
</Properties>
</file>