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C:\Users\yonuery.cruz\OneDrive - Ministerio de la Vivienda y Edificaciones - MIVED\Escritorio\Nueva carpeta (11)\"/>
    </mc:Choice>
  </mc:AlternateContent>
  <xr:revisionPtr revIDLastSave="0" documentId="13_ncr:1_{1ACA7B26-E23D-43FE-8E47-427A28C80073}" xr6:coauthVersionLast="47" xr6:coauthVersionMax="47" xr10:uidLastSave="{00000000-0000-0000-0000-000000000000}"/>
  <bookViews>
    <workbookView xWindow="3075" yWindow="330" windowWidth="19500" windowHeight="11940" xr2:uid="{4338FEAE-DB8E-4C02-BE6D-DDC1311F061E}"/>
  </bookViews>
  <sheets>
    <sheet name="Inf. Fís.-Fin.sem.ene.-jun.2024" sheetId="1" r:id="rId1"/>
    <sheet name="Hoja1 (2)" sheetId="4" state="hidden" r:id="rId2"/>
  </sheets>
  <externalReferences>
    <externalReference r:id="rId3"/>
  </externalReferences>
  <definedNames>
    <definedName name="_xlnm.Print_Area" localSheetId="1">'Hoja1 (2)'!$A$1:$J$52</definedName>
    <definedName name="_xlnm.Print_Area" localSheetId="0">'Inf. Fís.-Fin.sem.ene.-jun.2024'!$B$1:$K$63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31" i="1" l="1"/>
  <c r="K30" i="1"/>
  <c r="H30" i="1"/>
  <c r="J30" i="1" s="1"/>
  <c r="H31" i="1"/>
  <c r="J31" i="1" s="1"/>
  <c r="J25" i="1"/>
  <c r="G25" i="1"/>
  <c r="K29" i="1"/>
  <c r="J29" i="1"/>
  <c r="G31" i="1"/>
  <c r="G30" i="1"/>
  <c r="G29" i="1"/>
  <c r="H29" i="1"/>
  <c r="J30" i="4" l="1"/>
  <c r="I30" i="4"/>
  <c r="J29" i="4"/>
  <c r="I29" i="4"/>
  <c r="I25" i="4"/>
  <c r="F25" i="4"/>
  <c r="A25" i="4"/>
  <c r="C16" i="4"/>
  <c r="C15" i="4"/>
  <c r="C14" i="4"/>
  <c r="D16" i="1" l="1"/>
  <c r="D15" i="1"/>
  <c r="D14" i="1"/>
</calcChain>
</file>

<file path=xl/sharedStrings.xml><?xml version="1.0" encoding="utf-8"?>
<sst xmlns="http://schemas.openxmlformats.org/spreadsheetml/2006/main" count="173" uniqueCount="102">
  <si>
    <t>Informe de Evaluación Trimestral de las Metas Físicas-Financieras</t>
  </si>
  <si>
    <t>Código</t>
  </si>
  <si>
    <t>Documento Relacionado</t>
  </si>
  <si>
    <t>Fecha Versión</t>
  </si>
  <si>
    <t>Versión</t>
  </si>
  <si>
    <t>DEC-FOR013</t>
  </si>
  <si>
    <t>I -Información Instituciónal</t>
  </si>
  <si>
    <t>I.I - Completar los datos requeridos sobre la institución</t>
  </si>
  <si>
    <t>Capítulo</t>
  </si>
  <si>
    <t>0223 MINISTERIO DE LA VIVIENDA HABITA Y EDIFICACIONES</t>
  </si>
  <si>
    <t>Subcapítulo</t>
  </si>
  <si>
    <t>01 MINISTERIO DE LA VIVIENDA HABITA Y EDIFICACIONES</t>
  </si>
  <si>
    <t>Unidad Ejecutora</t>
  </si>
  <si>
    <t>0001 VICEMINISTERIO DE VIVIENDA Y HABITAT</t>
  </si>
  <si>
    <t>Misión</t>
  </si>
  <si>
    <t>Somos una institución joven altamente capacitada, que establece procesos transparentes y eficientes. Líder en la ejecución, fiscalización y excelencia en el servicio público. Respondiendo a las necesidades de viviendas y edificaciones de los ciudadanos. Comprometidos en desarrollar y elevar la calidad de vida de los dominicanos, a través de la transformación de las edificaciones a nivel nacional como garantía de un mejor futuro.</t>
  </si>
  <si>
    <t>Visión</t>
  </si>
  <si>
    <t>Generar un impacto social sostenido, que mejore la calidad de vida de las familias dominicanas y de toda la nación, mediante el diseño y ejecución de la política de vivienda y edificaciones. Comprometidos en integrar a los sectores públicos y privados, en un marco de transparencia que asegure las mejores prácticas globales mediante el uso de la ciencia, la tecnología y la preservación del medio ambiente, garantizando la obtención de resultados y el uso eficiente de los recursos públicos.</t>
  </si>
  <si>
    <t>II. Contribución a la Estrategia Nacional de Desarrollo</t>
  </si>
  <si>
    <t>Eje estratégico:</t>
  </si>
  <si>
    <t>Objetivo general:</t>
  </si>
  <si>
    <t>Objetivo(s) específico(s):</t>
  </si>
  <si>
    <t>III. Información del Programa</t>
  </si>
  <si>
    <t>Nombre:</t>
  </si>
  <si>
    <t>11 DESARROLLO DE LA VIVIENDA Y HABITAT</t>
  </si>
  <si>
    <t>Descripción:</t>
  </si>
  <si>
    <t>Desarrollo de la Vivienda y Habitat</t>
  </si>
  <si>
    <r>
      <t>Beneficiarios:</t>
    </r>
    <r>
      <rPr>
        <sz val="12"/>
        <color rgb="FF000000"/>
        <rFont val="Century Gothic"/>
        <family val="2"/>
      </rPr>
      <t xml:space="preserve"> </t>
    </r>
  </si>
  <si>
    <t>Familias en condiciones de pobreza y vulnerabilidad.</t>
  </si>
  <si>
    <t>Resultado Asociado:</t>
  </si>
  <si>
    <t>Reducida la Vulnerabilidad de 13,507 familias en condiciones de pobreza para el año 2022, a través del desarrollo y mejoramiento habitacional.</t>
  </si>
  <si>
    <t>IV. Formulación y Ejecución Física-Financiera</t>
  </si>
  <si>
    <t>IV.I - Desempeño financiero</t>
  </si>
  <si>
    <t>Presupuesto Inicial</t>
  </si>
  <si>
    <t>Presupuesto Vigente</t>
  </si>
  <si>
    <t>Presupuesto Ejecutado</t>
  </si>
  <si>
    <t>Porcentaje de Ejecución (ejecutado/vigente)</t>
  </si>
  <si>
    <t>IV.II - Formulación y Ejecución Trimestral de las Metas por Producto</t>
  </si>
  <si>
    <t xml:space="preserve"> Presupuesto Anual</t>
  </si>
  <si>
    <t>Programación Trimestral</t>
  </si>
  <si>
    <t>Ejecución Trimestral</t>
  </si>
  <si>
    <t>Avance</t>
  </si>
  <si>
    <t>Producto</t>
  </si>
  <si>
    <t>Indicador</t>
  </si>
  <si>
    <t>Física
(A)</t>
  </si>
  <si>
    <t>Financiera
(B)</t>
  </si>
  <si>
    <t>Física
(C)</t>
  </si>
  <si>
    <t>Financiera
(D)</t>
  </si>
  <si>
    <t>Física 
(E)</t>
  </si>
  <si>
    <t>Financiera 
 (F)</t>
  </si>
  <si>
    <t>Física 
(%)
 G=E/C</t>
  </si>
  <si>
    <t>Financiero 
(%) 
H=F/D</t>
  </si>
  <si>
    <t>O2/6762-Familias vulnerables reciben asistencia y mejoramiento habitacional</t>
  </si>
  <si>
    <t>Cantidad Viviendas asistidas</t>
  </si>
  <si>
    <t>03/6763-Familias acceden a viviendas sociales</t>
  </si>
  <si>
    <t>Cantidad Viviendas construidas</t>
  </si>
  <si>
    <t>V. Análisis de los Logros y Desviaciones</t>
  </si>
  <si>
    <t>V.I - Información de Logros y Desviaciones por Producto</t>
  </si>
  <si>
    <t xml:space="preserve">Producto: </t>
  </si>
  <si>
    <t>02- Familias vulnerables reciben asistencias y mejoramiento habitacional</t>
  </si>
  <si>
    <t xml:space="preserve">Descripción del producto: </t>
  </si>
  <si>
    <t>Es el proceso mediante el cual las familias vulnerables reciben asistencia para el mejoramiento y/o reconstrucción de sus vivienda.</t>
  </si>
  <si>
    <t>Logros alcanzados:</t>
  </si>
  <si>
    <t>Causas y justificación del desvío:</t>
  </si>
  <si>
    <t>03-  Familias acceden a viviendas sociales.</t>
  </si>
  <si>
    <t>Es el proceso mediante el cual las familias vulnerables acceden a viviendas sociales.</t>
  </si>
  <si>
    <r>
      <t xml:space="preserve">VI. </t>
    </r>
    <r>
      <rPr>
        <b/>
        <sz val="11"/>
        <color theme="0"/>
        <rFont val="Century Gothic"/>
        <family val="2"/>
      </rPr>
      <t>Oportunidades de Mejora</t>
    </r>
  </si>
  <si>
    <t xml:space="preserve">VI. I - De acuerdo a los eventos presentados durante la ejecución del producto, ¿qué aspecto puede mejorarse? </t>
  </si>
  <si>
    <t>[Registrar las oportunidades de mejora identificadas, como acciones puntuales, especificando las fechas de su realización.]</t>
  </si>
  <si>
    <r>
      <rPr>
        <b/>
        <sz val="10"/>
        <rFont val="Calibri"/>
        <family val="2"/>
      </rPr>
      <t>Nota:</t>
    </r>
    <r>
      <rPr>
        <sz val="10"/>
        <rFont val="Calibri"/>
        <family val="2"/>
      </rPr>
      <t xml:space="preserve"> Las secciones III, IV, V y VI deben ser repetidas, la misma cantidad de programas sustantivos (codificados desde 11 al 95) que tenga la unidad ejecutora</t>
    </r>
  </si>
  <si>
    <t>_________________________________________________</t>
  </si>
  <si>
    <t>ING. HENRY A. GONZÁLEZ</t>
  </si>
  <si>
    <t xml:space="preserve">DIRECTOR PLANIFICACIÓN Y DESARROLLO </t>
  </si>
  <si>
    <t>MINISTERIO DE VIVIENDA Y EDIFICACIONES</t>
  </si>
  <si>
    <t>2.5.1</t>
  </si>
  <si>
    <t xml:space="preserve">Durante el período octubre-diciembre 2022 fue ejecutada la suma de RD$490,528,876.75 representando un avance físico de un 230.96%, excedente debido a las viviendas asistidas que fueron afectadas por el paso del huracan Fiona. El avance financiero reflejado se debe a que el monto cargado a este producto fue menor que el monto real. El monto real presupuestado debio ser RD$3,854,570,524, lo que en realidad reflejaria un avance financiero de 12.73% </t>
  </si>
  <si>
    <t xml:space="preserve">El desvío excedente en el avance físico es debido a las viviendas afectadas por el paso del huracan Fiona y que fueron asistidas. En cuanto al avance financiero reflejado se debe a que el monto cargado a este producto fue menor que el monto real presupuestado. El monto real presupuestado debio ser RD$3,854,570,524, lo que en realidad reflejaría un avance financiero de 12.73% </t>
  </si>
  <si>
    <t xml:space="preserve">Para este producto el monto real presupuestado debió ser RD$2,777,467,020 lo que en realidad reflejaría un avance financiero de 63.76% </t>
  </si>
  <si>
    <t xml:space="preserve"> Durante el periodo octubre-diciembre 2022  fue ejecutada la suma de RD$1,770,817,118.56 representando un avance físico  de un 35.70% y un avance  financiero de 26.73%, según información cargada; sin embargo el monto real presupuestado debió ser RD$2,777,467,020 lo que en realidad reflejaría un avance financiero de 63.76% </t>
  </si>
  <si>
    <t>0223 MINISTERIO DE LA VIVIENDA HABITAT Y EDIFICACIONES</t>
  </si>
  <si>
    <t>Familias vulnerables reciben asistencias y mejoramiento habitacional</t>
  </si>
  <si>
    <t>Familias acceden a viviendas sociales de bajo costo</t>
  </si>
  <si>
    <t>Familias acceden a viviendas sociales con precio descontado</t>
  </si>
  <si>
    <t>Asistencia a familias vulnerables, en materia de mejoramiento habitacional y necesidades básicas, para mejora de la calidad de vida.</t>
  </si>
  <si>
    <t>03-  Familias acceden a viviendas sociales de bajo costo.</t>
  </si>
  <si>
    <t>04-  Familias acceden a viviendas sociales con precio descontado.</t>
  </si>
  <si>
    <t>Construcción de nuevas viviendas sociales; para ser adquiridas bajo financiamiento por entidad financiera más bono ITBIS y otros, facilitando mayor acceso a las familias mas vulnerables.</t>
  </si>
  <si>
    <t>Construcción de nuevas viviendas sociales; que se ofertan a bajo costo y aplican para el bono a la primera vivienda para mayor acceso de las familias mas vulnerables sin techo digno.</t>
  </si>
  <si>
    <t>Informe de Evaluación Semestral de las Metas Físicas-Financieras</t>
  </si>
  <si>
    <t>Aumentar la cantidad de familias beneficiadas que viven en estado de pobreza de 13,507 en 2022 a 16,000 para el 2024, a través del desarrollo y mejoramiento habitacional para reduir su vulnerabilidad, construyendo 5,000 nuevas viviendas sociales y realizando 11,000</t>
  </si>
  <si>
    <t>Dentro de la programación para el 2024 se contemplaron proyectos que solo tienen ejecución financiera, debido a que fueron proyectos culminados a nivel físico; estos se encuentran en el proceso de conciliación y/o cierre de proyectos/contratos lo cual puede tardar debido a los acuerdos legales entre las partes involucradas (contratistas).</t>
  </si>
  <si>
    <t xml:space="preserve">Durante este periodo se priorizó el proyecto de Hato del Yaque, por lo que a nivel financiero se ejecutó solo a este proyecto lo que corresponde a mas de un 100% de lo programado. </t>
  </si>
  <si>
    <t>FAURIN CAMACHO</t>
  </si>
  <si>
    <t>ENCARGADO PLANES, PROGRAMAS Y PROYECTOS</t>
  </si>
  <si>
    <t>Programación Semestral</t>
  </si>
  <si>
    <t>Ejecución Semestral</t>
  </si>
  <si>
    <t>IV.II - Formulación y Ejecución Semestral de las Metas por Producto</t>
  </si>
  <si>
    <t>Durante el período enero-junio 2024 se lograron asistir 4,411 viviendas realizando mejoramientos y reconstrucciones asistiendo asi a mas de 14,468 personas integrantes de familias que vivian en condiciones de vulnerabilidad.</t>
  </si>
  <si>
    <t>Para el primer semestre del año en cuestión, durante el primer trimestre estuvimos en proceso electoral por lo que se detuvieron durante un periodo de tiempo la ejecución tanto fisica como financiera; el segundo trimestre tambien se vio afectado por procesos en curso derivados del proceso electoral.</t>
  </si>
  <si>
    <t>Durante el período enero-junio 2024 se logró avanzar un 55% de las cubicaciones programadas para el año 2024.</t>
  </si>
  <si>
    <t>Durante el período enero-junio 2024 se logró avanzar un 65% de las cubicaciones programadas para el año 2024.</t>
  </si>
  <si>
    <r>
      <t>MINISTERIO DE VIVIENDA, H</t>
    </r>
    <r>
      <rPr>
        <sz val="11"/>
        <rFont val="Calibri"/>
        <family val="2"/>
      </rPr>
      <t>Á</t>
    </r>
    <r>
      <rPr>
        <sz val="11"/>
        <rFont val="Gill Sans MT"/>
        <family val="2"/>
      </rPr>
      <t>BITAT Y EDIFICACIONES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</si>
</sst>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164" formatCode="_(* #,##0.00_);_(* \(#,##0.00\);_(* &quot;-&quot;??_);_(@_)"/>
    <numFmt numFmtId="165" formatCode="dd/mm/yyyy;@"/>
    <numFmt numFmtId="166" formatCode="[$-10409]#,##0;\-#,##0"/>
    <numFmt numFmtId="167" formatCode="[$-10409]#,##0.00;\-#,##0.00"/>
    <numFmt numFmtId="168" formatCode="[$-10409]0.00%"/>
  </numFmts>
  <fonts count="27" x14ac:knownFonts="1">
    <font>
      <sz val="11"/>
      <color theme="1"/>
      <name val="Calibri"/>
      <family val="2"/>
      <scheme val="minor"/>
    </font>
    <font>
      <sz val="11"/>
      <color theme="1"/>
      <name val="Calibri"/>
      <family val="2"/>
      <scheme val="minor"/>
    </font>
    <font>
      <b/>
      <sz val="11"/>
      <color theme="1"/>
      <name val="Calibri"/>
      <family val="2"/>
      <scheme val="minor"/>
    </font>
    <font>
      <b/>
      <sz val="16"/>
      <color rgb="FF000000"/>
      <name val="Calibri"/>
      <family val="2"/>
      <scheme val="minor"/>
    </font>
    <font>
      <b/>
      <sz val="12"/>
      <color rgb="FF000000"/>
      <name val="Calibri"/>
      <family val="2"/>
      <scheme val="minor"/>
    </font>
    <font>
      <b/>
      <sz val="9"/>
      <color rgb="FF000000"/>
      <name val="Calibri"/>
      <family val="2"/>
      <scheme val="minor"/>
    </font>
    <font>
      <sz val="9"/>
      <color rgb="FF000000"/>
      <name val="Calibri"/>
      <family val="2"/>
      <scheme val="minor"/>
    </font>
    <font>
      <b/>
      <sz val="12"/>
      <color theme="0"/>
      <name val="Calibri"/>
      <family val="2"/>
      <scheme val="minor"/>
    </font>
    <font>
      <b/>
      <sz val="12"/>
      <color theme="1"/>
      <name val="Calibri"/>
      <family val="2"/>
      <scheme val="minor"/>
    </font>
    <font>
      <b/>
      <sz val="11"/>
      <color rgb="FF000000"/>
      <name val="Calibri"/>
      <family val="2"/>
      <scheme val="minor"/>
    </font>
    <font>
      <sz val="10"/>
      <color theme="1"/>
      <name val="Calibri"/>
      <family val="2"/>
      <scheme val="minor"/>
    </font>
    <font>
      <sz val="11"/>
      <name val="Calibri"/>
      <family val="2"/>
    </font>
    <font>
      <sz val="8"/>
      <color theme="1"/>
      <name val="Calibri"/>
      <family val="2"/>
      <scheme val="minor"/>
    </font>
    <font>
      <sz val="12"/>
      <color rgb="FF000000"/>
      <name val="Century Gothic"/>
      <family val="2"/>
    </font>
    <font>
      <b/>
      <sz val="11"/>
      <name val="Calibri"/>
      <family val="2"/>
    </font>
    <font>
      <b/>
      <sz val="11"/>
      <color rgb="FF000000"/>
      <name val="Calibri"/>
      <family val="2"/>
    </font>
    <font>
      <b/>
      <sz val="10"/>
      <color rgb="FF000000"/>
      <name val="Calibri"/>
      <family val="2"/>
    </font>
    <font>
      <sz val="9"/>
      <name val="Calibri"/>
      <family val="2"/>
    </font>
    <font>
      <b/>
      <sz val="11"/>
      <color theme="0"/>
      <name val="Century Gothic"/>
      <family val="2"/>
    </font>
    <font>
      <sz val="10"/>
      <name val="Calibri"/>
      <family val="2"/>
    </font>
    <font>
      <b/>
      <sz val="10"/>
      <name val="Calibri"/>
      <family val="2"/>
    </font>
    <font>
      <i/>
      <sz val="10"/>
      <color theme="1"/>
      <name val="Calibri"/>
      <family val="2"/>
      <scheme val="minor"/>
    </font>
    <font>
      <i/>
      <sz val="11"/>
      <color theme="1"/>
      <name val="Calibri"/>
      <family val="2"/>
      <scheme val="minor"/>
    </font>
    <font>
      <sz val="8"/>
      <name val="Calibri"/>
      <family val="2"/>
      <scheme val="minor"/>
    </font>
    <font>
      <b/>
      <sz val="11"/>
      <name val="Gill Sans MT"/>
      <family val="2"/>
    </font>
    <font>
      <sz val="11"/>
      <name val="Gill Sans MT"/>
      <family val="2"/>
    </font>
    <font>
      <i/>
      <sz val="11"/>
      <name val="Calibri"/>
      <family val="2"/>
      <scheme val="minor"/>
    </font>
  </fonts>
  <fills count="11">
    <fill>
      <patternFill patternType="none"/>
    </fill>
    <fill>
      <patternFill patternType="gray125"/>
    </fill>
    <fill>
      <patternFill patternType="solid">
        <fgColor rgb="FFDCE6F1"/>
        <bgColor indexed="64"/>
      </patternFill>
    </fill>
    <fill>
      <patternFill patternType="solid">
        <fgColor theme="0" tint="-0.499984740745262"/>
        <bgColor indexed="64"/>
      </patternFill>
    </fill>
    <fill>
      <patternFill patternType="solid">
        <fgColor rgb="FF002060"/>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0" tint="-0.14999847407452621"/>
        <bgColor rgb="FFF5F5F5"/>
      </patternFill>
    </fill>
    <fill>
      <patternFill patternType="solid">
        <fgColor theme="0"/>
        <bgColor indexed="64"/>
      </patternFill>
    </fill>
    <fill>
      <patternFill patternType="solid">
        <fgColor theme="7" tint="0.79998168889431442"/>
        <bgColor indexed="64"/>
      </patternFill>
    </fill>
  </fills>
  <borders count="41">
    <border>
      <left/>
      <right/>
      <top/>
      <bottom/>
      <diagonal/>
    </border>
    <border>
      <left style="medium">
        <color indexed="64"/>
      </left>
      <right/>
      <top/>
      <bottom/>
      <diagonal/>
    </border>
    <border>
      <left/>
      <right style="medium">
        <color indexed="64"/>
      </right>
      <top/>
      <bottom/>
      <diagonal/>
    </border>
    <border>
      <left/>
      <right style="medium">
        <color indexed="64"/>
      </right>
      <top/>
      <bottom style="medium">
        <color rgb="FFFFFFFF"/>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rgb="FFFFFFFF"/>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indexed="64"/>
      </right>
      <top style="thin">
        <color theme="0" tint="-0.34998626667073579"/>
      </top>
      <bottom style="thin">
        <color theme="0" tint="-0.34998626667073579"/>
      </bottom>
      <diagonal/>
    </border>
    <border>
      <left style="thin">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indexed="64"/>
      </right>
      <top style="thin">
        <color theme="0" tint="-0.34998626667073579"/>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theme="0" tint="-0.34998626667073579"/>
      </top>
      <bottom style="thin">
        <color theme="0" tint="-0.34998626667073579"/>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rgb="FFFFFFFF"/>
      </bottom>
      <diagonal/>
    </border>
    <border>
      <left style="medium">
        <color indexed="64"/>
      </left>
      <right style="thin">
        <color indexed="64"/>
      </right>
      <top style="medium">
        <color rgb="FFFFFFFF"/>
      </top>
      <bottom style="medium">
        <color indexed="64"/>
      </bottom>
      <diagonal/>
    </border>
    <border>
      <left style="thin">
        <color indexed="64"/>
      </left>
      <right style="thin">
        <color theme="0" tint="-0.34998626667073579"/>
      </right>
      <top/>
      <bottom style="thin">
        <color theme="0" tint="-0.34998626667073579"/>
      </bottom>
      <diagonal/>
    </border>
    <border>
      <left style="thin">
        <color theme="0" tint="-0.34998626667073579"/>
      </left>
      <right style="thin">
        <color indexed="64"/>
      </right>
      <top/>
      <bottom style="thin">
        <color theme="0" tint="-0.34998626667073579"/>
      </bottom>
      <diagonal/>
    </border>
    <border>
      <left style="thin">
        <color indexed="64"/>
      </left>
      <right style="thin">
        <color theme="0" tint="-0.34998626667073579"/>
      </right>
      <top style="thin">
        <color theme="0" tint="-0.34998626667073579"/>
      </top>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135">
    <xf numFmtId="0" fontId="0" fillId="0" borderId="0" xfId="0"/>
    <xf numFmtId="0" fontId="0" fillId="0" borderId="0" xfId="0" applyProtection="1">
      <protection locked="0"/>
    </xf>
    <xf numFmtId="0" fontId="5" fillId="2" borderId="3" xfId="0" applyFont="1" applyFill="1" applyBorder="1" applyAlignment="1">
      <alignment horizontal="center" vertical="center" wrapText="1"/>
    </xf>
    <xf numFmtId="0" fontId="9" fillId="0" borderId="11" xfId="0" applyFont="1" applyBorder="1" applyAlignment="1">
      <alignment vertical="center"/>
    </xf>
    <xf numFmtId="0" fontId="0" fillId="0" borderId="11" xfId="0" applyBorder="1"/>
    <xf numFmtId="0" fontId="11" fillId="0" borderId="0" xfId="0" applyFont="1" applyProtection="1">
      <protection locked="0"/>
    </xf>
    <xf numFmtId="0" fontId="10" fillId="6" borderId="13" xfId="0" applyFont="1" applyFill="1" applyBorder="1" applyAlignment="1">
      <alignment horizontal="center" vertical="center"/>
    </xf>
    <xf numFmtId="0" fontId="10" fillId="0" borderId="13" xfId="0" applyFont="1" applyBorder="1" applyAlignment="1" applyProtection="1">
      <alignment horizontal="center" vertical="center" wrapText="1"/>
      <protection locked="0"/>
    </xf>
    <xf numFmtId="0" fontId="9" fillId="0" borderId="11" xfId="0" applyFont="1" applyBorder="1" applyAlignment="1">
      <alignment vertical="center" wrapText="1"/>
    </xf>
    <xf numFmtId="0" fontId="16" fillId="8" borderId="24" xfId="0" applyFont="1" applyFill="1" applyBorder="1" applyAlignment="1">
      <alignment horizontal="center" vertical="center" wrapText="1" readingOrder="1"/>
    </xf>
    <xf numFmtId="166" fontId="17" fillId="0" borderId="22" xfId="0" applyNumberFormat="1" applyFont="1" applyBorder="1" applyAlignment="1" applyProtection="1">
      <alignment horizontal="center" vertical="center" wrapText="1" readingOrder="1"/>
      <protection locked="0"/>
    </xf>
    <xf numFmtId="167" fontId="17" fillId="0" borderId="22" xfId="0" applyNumberFormat="1" applyFont="1" applyBorder="1" applyAlignment="1" applyProtection="1">
      <alignment horizontal="center" vertical="center" wrapText="1" readingOrder="1"/>
      <protection locked="0"/>
    </xf>
    <xf numFmtId="166" fontId="17" fillId="0" borderId="22" xfId="0" applyNumberFormat="1" applyFont="1" applyBorder="1" applyAlignment="1" applyProtection="1">
      <alignment horizontal="center" vertical="center" wrapText="1"/>
      <protection locked="0"/>
    </xf>
    <xf numFmtId="10" fontId="17" fillId="7" borderId="22" xfId="2" applyNumberFormat="1" applyFont="1" applyFill="1" applyBorder="1" applyAlignment="1" applyProtection="1">
      <alignment horizontal="center" vertical="center" wrapText="1" readingOrder="1"/>
      <protection locked="0"/>
    </xf>
    <xf numFmtId="166" fontId="17" fillId="0" borderId="25" xfId="0" applyNumberFormat="1" applyFont="1" applyBorder="1" applyAlignment="1" applyProtection="1">
      <alignment horizontal="center" vertical="center" wrapText="1" readingOrder="1"/>
      <protection locked="0"/>
    </xf>
    <xf numFmtId="167" fontId="17" fillId="0" borderId="25" xfId="0" applyNumberFormat="1" applyFont="1" applyBorder="1" applyAlignment="1" applyProtection="1">
      <alignment horizontal="center" vertical="center" wrapText="1" readingOrder="1"/>
      <protection locked="0"/>
    </xf>
    <xf numFmtId="166" fontId="17" fillId="0" borderId="25" xfId="0" applyNumberFormat="1" applyFont="1" applyBorder="1" applyAlignment="1" applyProtection="1">
      <alignment horizontal="center" vertical="center" wrapText="1"/>
      <protection locked="0"/>
    </xf>
    <xf numFmtId="0" fontId="9" fillId="0" borderId="11" xfId="0" applyFont="1" applyBorder="1" applyAlignment="1" applyProtection="1">
      <alignment vertical="center" wrapText="1"/>
      <protection locked="0"/>
    </xf>
    <xf numFmtId="0" fontId="2" fillId="0" borderId="11" xfId="0" applyFont="1" applyBorder="1"/>
    <xf numFmtId="0" fontId="10" fillId="6" borderId="13" xfId="0" applyFont="1" applyFill="1" applyBorder="1" applyAlignment="1">
      <alignment horizontal="center" vertical="center" wrapText="1"/>
    </xf>
    <xf numFmtId="165" fontId="6" fillId="0" borderId="7" xfId="0" applyNumberFormat="1" applyFont="1" applyBorder="1" applyAlignment="1">
      <alignment horizontal="center" vertical="center" wrapText="1"/>
    </xf>
    <xf numFmtId="0" fontId="9" fillId="0" borderId="30" xfId="0" applyFont="1" applyBorder="1" applyAlignment="1" applyProtection="1">
      <alignment vertical="center" wrapText="1"/>
      <protection locked="0"/>
    </xf>
    <xf numFmtId="0" fontId="22" fillId="9" borderId="0" xfId="0" applyFont="1" applyFill="1" applyAlignment="1" applyProtection="1">
      <alignment horizontal="left" vertical="center" wrapText="1"/>
      <protection locked="0"/>
    </xf>
    <xf numFmtId="0" fontId="11" fillId="9" borderId="0" xfId="0" applyFont="1" applyFill="1" applyProtection="1">
      <protection locked="0"/>
    </xf>
    <xf numFmtId="0" fontId="0" fillId="9" borderId="0" xfId="0" applyFill="1"/>
    <xf numFmtId="0" fontId="19" fillId="9" borderId="0" xfId="0" applyFont="1" applyFill="1" applyAlignment="1">
      <alignment horizontal="left" vertical="center" wrapText="1"/>
    </xf>
    <xf numFmtId="0" fontId="17" fillId="0" borderId="22" xfId="0" applyFont="1" applyBorder="1" applyAlignment="1" applyProtection="1">
      <alignment vertical="top" wrapText="1"/>
      <protection locked="0"/>
    </xf>
    <xf numFmtId="3" fontId="0" fillId="0" borderId="0" xfId="0" applyNumberFormat="1"/>
    <xf numFmtId="0" fontId="3" fillId="9" borderId="32" xfId="0" applyFont="1" applyFill="1" applyBorder="1" applyAlignment="1">
      <alignment vertical="top" wrapText="1"/>
    </xf>
    <xf numFmtId="0" fontId="3" fillId="9" borderId="11" xfId="0" applyFont="1" applyFill="1" applyBorder="1" applyAlignment="1">
      <alignment vertical="top" wrapText="1"/>
    </xf>
    <xf numFmtId="0" fontId="5" fillId="2" borderId="36" xfId="0" applyFont="1" applyFill="1" applyBorder="1" applyAlignment="1">
      <alignment horizontal="center" vertical="center" wrapText="1"/>
    </xf>
    <xf numFmtId="0" fontId="3" fillId="9" borderId="30" xfId="0" applyFont="1" applyFill="1" applyBorder="1" applyAlignment="1">
      <alignment vertical="top" wrapText="1"/>
    </xf>
    <xf numFmtId="0" fontId="6" fillId="0" borderId="37" xfId="0" applyFont="1" applyBorder="1" applyAlignment="1">
      <alignment horizontal="center" vertical="center" wrapText="1"/>
    </xf>
    <xf numFmtId="0" fontId="16" fillId="8" borderId="38" xfId="0" applyFont="1" applyFill="1" applyBorder="1" applyAlignment="1">
      <alignment horizontal="center" vertical="center" wrapText="1" readingOrder="1"/>
    </xf>
    <xf numFmtId="0" fontId="16" fillId="8" borderId="39" xfId="0" applyFont="1" applyFill="1" applyBorder="1" applyAlignment="1">
      <alignment horizontal="center" vertical="center" wrapText="1" readingOrder="1"/>
    </xf>
    <xf numFmtId="0" fontId="17" fillId="0" borderId="21" xfId="0" applyFont="1" applyBorder="1" applyAlignment="1" applyProtection="1">
      <alignment vertical="top" wrapText="1"/>
      <protection locked="0"/>
    </xf>
    <xf numFmtId="168" fontId="17" fillId="7" borderId="23" xfId="0" applyNumberFormat="1" applyFont="1" applyFill="1" applyBorder="1" applyAlignment="1" applyProtection="1">
      <alignment horizontal="center" vertical="center" wrapText="1" readingOrder="1"/>
      <protection locked="0"/>
    </xf>
    <xf numFmtId="0" fontId="17" fillId="0" borderId="40" xfId="0" applyFont="1" applyBorder="1" applyAlignment="1" applyProtection="1">
      <alignment vertical="top" wrapText="1"/>
      <protection locked="0"/>
    </xf>
    <xf numFmtId="0" fontId="22" fillId="9" borderId="11" xfId="0" applyFont="1" applyFill="1" applyBorder="1" applyAlignment="1" applyProtection="1">
      <alignment horizontal="left" vertical="center" wrapText="1"/>
      <protection locked="0"/>
    </xf>
    <xf numFmtId="0" fontId="22" fillId="9" borderId="12" xfId="0" applyFont="1" applyFill="1" applyBorder="1" applyAlignment="1" applyProtection="1">
      <alignment horizontal="left" vertical="center" wrapText="1"/>
      <protection locked="0"/>
    </xf>
    <xf numFmtId="0" fontId="19" fillId="9" borderId="11" xfId="0" applyFont="1" applyFill="1" applyBorder="1" applyAlignment="1">
      <alignment horizontal="left" vertical="center" wrapText="1"/>
    </xf>
    <xf numFmtId="0" fontId="19" fillId="9" borderId="12" xfId="0" applyFont="1" applyFill="1" applyBorder="1" applyAlignment="1">
      <alignment horizontal="left" vertical="center" wrapText="1"/>
    </xf>
    <xf numFmtId="0" fontId="11" fillId="9" borderId="11" xfId="0" applyFont="1" applyFill="1" applyBorder="1" applyProtection="1">
      <protection locked="0"/>
    </xf>
    <xf numFmtId="0" fontId="11" fillId="9" borderId="12" xfId="0" applyFont="1" applyFill="1" applyBorder="1" applyProtection="1">
      <protection locked="0"/>
    </xf>
    <xf numFmtId="9" fontId="17" fillId="0" borderId="22" xfId="2" applyFont="1" applyBorder="1" applyAlignment="1" applyProtection="1">
      <alignment horizontal="center" vertical="center" wrapText="1" readingOrder="1"/>
      <protection locked="0"/>
    </xf>
    <xf numFmtId="164" fontId="0" fillId="0" borderId="0" xfId="1" applyFont="1"/>
    <xf numFmtId="4" fontId="0" fillId="0" borderId="0" xfId="0" applyNumberFormat="1"/>
    <xf numFmtId="9" fontId="17" fillId="0" borderId="22" xfId="2" applyFont="1" applyFill="1" applyBorder="1" applyAlignment="1" applyProtection="1">
      <alignment horizontal="center" vertical="center" wrapText="1" readingOrder="1"/>
      <protection locked="0"/>
    </xf>
    <xf numFmtId="9" fontId="17" fillId="9" borderId="22" xfId="2" applyFont="1" applyFill="1" applyBorder="1" applyAlignment="1" applyProtection="1">
      <alignment horizontal="center" vertical="center" wrapText="1"/>
      <protection locked="0"/>
    </xf>
    <xf numFmtId="9" fontId="17" fillId="9" borderId="25" xfId="2" applyFont="1" applyFill="1" applyBorder="1" applyAlignment="1" applyProtection="1">
      <alignment horizontal="center" vertical="center" wrapText="1"/>
      <protection locked="0"/>
    </xf>
    <xf numFmtId="0" fontId="11" fillId="9" borderId="26" xfId="0" applyFont="1" applyFill="1" applyBorder="1" applyProtection="1">
      <protection locked="0"/>
    </xf>
    <xf numFmtId="0" fontId="11" fillId="9" borderId="27" xfId="0" applyFont="1" applyFill="1" applyBorder="1" applyProtection="1">
      <protection locked="0"/>
    </xf>
    <xf numFmtId="0" fontId="11" fillId="9" borderId="28" xfId="0" applyFont="1" applyFill="1" applyBorder="1" applyProtection="1">
      <protection locked="0"/>
    </xf>
    <xf numFmtId="0" fontId="22" fillId="0" borderId="5" xfId="0" applyFont="1" applyBorder="1" applyAlignment="1" applyProtection="1">
      <alignment vertical="center" wrapText="1"/>
      <protection locked="0"/>
    </xf>
    <xf numFmtId="0" fontId="22" fillId="0" borderId="31" xfId="0" applyFont="1" applyBorder="1" applyAlignment="1" applyProtection="1">
      <alignment vertical="center" wrapText="1"/>
      <protection locked="0"/>
    </xf>
    <xf numFmtId="0" fontId="22" fillId="0" borderId="0" xfId="0" applyFont="1" applyAlignment="1" applyProtection="1">
      <alignment horizontal="left" vertical="center" wrapText="1"/>
      <protection locked="0"/>
    </xf>
    <xf numFmtId="0" fontId="22" fillId="0" borderId="12" xfId="0" applyFont="1" applyBorder="1" applyAlignment="1" applyProtection="1">
      <alignment horizontal="left" vertical="center" wrapText="1"/>
      <protection locked="0"/>
    </xf>
    <xf numFmtId="49" fontId="21" fillId="0" borderId="13" xfId="0" quotePrefix="1" applyNumberFormat="1" applyFont="1" applyBorder="1" applyAlignment="1" applyProtection="1">
      <alignment horizontal="left" vertical="center" wrapText="1"/>
      <protection locked="0"/>
    </xf>
    <xf numFmtId="49" fontId="21" fillId="0" borderId="14" xfId="0" quotePrefix="1" applyNumberFormat="1" applyFont="1" applyBorder="1" applyAlignment="1" applyProtection="1">
      <alignment horizontal="left" vertical="center" wrapText="1"/>
      <protection locked="0"/>
    </xf>
    <xf numFmtId="49" fontId="21" fillId="0" borderId="15" xfId="0" quotePrefix="1" applyNumberFormat="1" applyFont="1" applyBorder="1" applyAlignment="1" applyProtection="1">
      <alignment horizontal="left" vertical="center" wrapText="1"/>
      <protection locked="0"/>
    </xf>
    <xf numFmtId="0" fontId="22" fillId="0" borderId="13" xfId="0" applyFont="1" applyBorder="1" applyAlignment="1" applyProtection="1">
      <alignment horizontal="left" vertical="center" wrapText="1"/>
      <protection locked="0"/>
    </xf>
    <xf numFmtId="0" fontId="22" fillId="0" borderId="14" xfId="0" applyFont="1" applyBorder="1" applyAlignment="1" applyProtection="1">
      <alignment horizontal="left" vertical="center" wrapText="1"/>
      <protection locked="0"/>
    </xf>
    <xf numFmtId="0" fontId="22" fillId="0" borderId="15" xfId="0" applyFont="1" applyBorder="1" applyAlignment="1" applyProtection="1">
      <alignment horizontal="left" vertical="center" wrapText="1"/>
      <protection locked="0"/>
    </xf>
    <xf numFmtId="0" fontId="7" fillId="4" borderId="11" xfId="0" applyFont="1" applyFill="1" applyBorder="1" applyAlignment="1">
      <alignment horizontal="left" vertical="center"/>
    </xf>
    <xf numFmtId="0" fontId="7" fillId="4" borderId="0" xfId="0" applyFont="1" applyFill="1" applyAlignment="1">
      <alignment horizontal="left" vertical="center"/>
    </xf>
    <xf numFmtId="0" fontId="7" fillId="4" borderId="12" xfId="0" applyFont="1" applyFill="1" applyBorder="1" applyAlignment="1">
      <alignment horizontal="left" vertical="center"/>
    </xf>
    <xf numFmtId="0" fontId="10" fillId="6" borderId="16" xfId="0" applyFont="1" applyFill="1" applyBorder="1" applyAlignment="1">
      <alignment horizontal="center" vertical="center" wrapText="1"/>
    </xf>
    <xf numFmtId="0" fontId="26" fillId="0" borderId="0" xfId="0" applyFont="1" applyAlignment="1" applyProtection="1">
      <alignment vertical="center" wrapText="1"/>
      <protection locked="0"/>
    </xf>
    <xf numFmtId="0" fontId="26" fillId="0" borderId="12" xfId="0" applyFont="1" applyBorder="1" applyAlignment="1" applyProtection="1">
      <alignment vertical="center" wrapText="1"/>
      <protection locked="0"/>
    </xf>
    <xf numFmtId="0" fontId="8" fillId="5" borderId="11" xfId="0" applyFont="1" applyFill="1" applyBorder="1" applyAlignment="1">
      <alignment horizontal="left" vertical="center"/>
    </xf>
    <xf numFmtId="0" fontId="8" fillId="5" borderId="0" xfId="0" applyFont="1" applyFill="1" applyAlignment="1">
      <alignment horizontal="left" vertical="center"/>
    </xf>
    <xf numFmtId="0" fontId="8" fillId="5" borderId="12" xfId="0" applyFont="1" applyFill="1" applyBorder="1" applyAlignment="1">
      <alignment horizontal="left" vertical="center"/>
    </xf>
    <xf numFmtId="0" fontId="15" fillId="8" borderId="22" xfId="0" applyFont="1" applyFill="1" applyBorder="1" applyAlignment="1">
      <alignment horizontal="center" vertical="center" wrapText="1" readingOrder="1"/>
    </xf>
    <xf numFmtId="0" fontId="11" fillId="6" borderId="22" xfId="0" applyFont="1" applyFill="1" applyBorder="1" applyAlignment="1">
      <alignment vertical="top" wrapText="1"/>
    </xf>
    <xf numFmtId="0" fontId="11" fillId="6" borderId="23" xfId="0" applyFont="1" applyFill="1" applyBorder="1" applyAlignment="1">
      <alignment vertical="top" wrapText="1"/>
    </xf>
    <xf numFmtId="0" fontId="14" fillId="6" borderId="19" xfId="0" applyFont="1" applyFill="1" applyBorder="1" applyAlignment="1">
      <alignment horizontal="center" vertical="center" wrapText="1" readingOrder="1"/>
    </xf>
    <xf numFmtId="0" fontId="14" fillId="6" borderId="20" xfId="0" applyFont="1" applyFill="1" applyBorder="1" applyAlignment="1">
      <alignment horizontal="center" vertical="center" wrapText="1" readingOrder="1"/>
    </xf>
    <xf numFmtId="0" fontId="0" fillId="3" borderId="11" xfId="0" applyFill="1" applyBorder="1" applyAlignment="1">
      <alignment horizontal="center"/>
    </xf>
    <xf numFmtId="0" fontId="0" fillId="3" borderId="0" xfId="0" applyFill="1" applyAlignment="1">
      <alignment horizontal="center"/>
    </xf>
    <xf numFmtId="0" fontId="0" fillId="3" borderId="12" xfId="0" applyFill="1" applyBorder="1" applyAlignment="1">
      <alignment horizontal="center"/>
    </xf>
    <xf numFmtId="0" fontId="4" fillId="0" borderId="33"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35" xfId="0" applyFont="1" applyBorder="1" applyAlignment="1">
      <alignment horizontal="center" vertical="center" wrapText="1"/>
    </xf>
    <xf numFmtId="0" fontId="5" fillId="2" borderId="1" xfId="0" applyFont="1" applyFill="1" applyBorder="1" applyAlignment="1">
      <alignment horizontal="center" vertical="center" wrapText="1"/>
    </xf>
    <xf numFmtId="0" fontId="5" fillId="2" borderId="0" xfId="0" applyFont="1" applyFill="1" applyAlignment="1">
      <alignment horizontal="center" vertical="center" wrapText="1"/>
    </xf>
    <xf numFmtId="0" fontId="5" fillId="2" borderId="2" xfId="0" applyFont="1" applyFill="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0" fillId="0" borderId="8" xfId="0" applyBorder="1" applyAlignment="1">
      <alignment horizontal="center"/>
    </xf>
    <xf numFmtId="0" fontId="0" fillId="0" borderId="9" xfId="0" applyBorder="1" applyAlignment="1">
      <alignment horizontal="center"/>
    </xf>
    <xf numFmtId="0" fontId="0" fillId="0" borderId="0" xfId="0" applyAlignment="1">
      <alignment horizontal="center"/>
    </xf>
    <xf numFmtId="0" fontId="0" fillId="0" borderId="10" xfId="0" applyBorder="1" applyAlignment="1">
      <alignment horizontal="center"/>
    </xf>
    <xf numFmtId="39" fontId="11" fillId="0" borderId="19" xfId="1" applyNumberFormat="1" applyFont="1" applyFill="1" applyBorder="1" applyAlignment="1" applyProtection="1">
      <alignment horizontal="center" vertical="center" wrapText="1" readingOrder="1"/>
      <protection locked="0"/>
    </xf>
    <xf numFmtId="39" fontId="11" fillId="0" borderId="29" xfId="1" applyNumberFormat="1" applyFont="1" applyFill="1" applyBorder="1" applyAlignment="1" applyProtection="1">
      <alignment horizontal="center" vertical="center" wrapText="1" readingOrder="1"/>
      <protection locked="0"/>
    </xf>
    <xf numFmtId="39" fontId="11" fillId="0" borderId="18" xfId="1" applyNumberFormat="1" applyFont="1" applyFill="1" applyBorder="1" applyAlignment="1" applyProtection="1">
      <alignment horizontal="center" vertical="center" wrapText="1" readingOrder="1"/>
      <protection locked="0"/>
    </xf>
    <xf numFmtId="10" fontId="11" fillId="7" borderId="19" xfId="2" applyNumberFormat="1" applyFont="1" applyFill="1" applyBorder="1" applyAlignment="1" applyProtection="1">
      <alignment horizontal="center" vertical="center" wrapText="1" readingOrder="1"/>
    </xf>
    <xf numFmtId="10" fontId="11" fillId="7" borderId="20" xfId="2" applyNumberFormat="1" applyFont="1" applyFill="1" applyBorder="1" applyAlignment="1" applyProtection="1">
      <alignment horizontal="center" vertical="center" wrapText="1" readingOrder="1"/>
    </xf>
    <xf numFmtId="39" fontId="11" fillId="0" borderId="17" xfId="1" applyNumberFormat="1" applyFont="1" applyFill="1" applyBorder="1" applyAlignment="1" applyProtection="1">
      <alignment horizontal="center" vertical="center" wrapText="1" readingOrder="1"/>
      <protection locked="0"/>
    </xf>
    <xf numFmtId="0" fontId="24" fillId="9" borderId="11" xfId="0" applyFont="1" applyFill="1" applyBorder="1" applyAlignment="1">
      <alignment horizontal="center" wrapText="1"/>
    </xf>
    <xf numFmtId="0" fontId="24" fillId="9" borderId="0" xfId="0" applyFont="1" applyFill="1" applyAlignment="1">
      <alignment horizontal="center" wrapText="1"/>
    </xf>
    <xf numFmtId="0" fontId="24" fillId="9" borderId="12" xfId="0" applyFont="1" applyFill="1" applyBorder="1" applyAlignment="1">
      <alignment horizontal="center" wrapText="1"/>
    </xf>
    <xf numFmtId="0" fontId="25" fillId="9" borderId="11" xfId="0" applyFont="1" applyFill="1" applyBorder="1" applyAlignment="1">
      <alignment horizontal="center" wrapText="1"/>
    </xf>
    <xf numFmtId="0" fontId="25" fillId="9" borderId="0" xfId="0" applyFont="1" applyFill="1" applyAlignment="1">
      <alignment horizontal="center" wrapText="1"/>
    </xf>
    <xf numFmtId="0" fontId="25" fillId="9" borderId="12" xfId="0" applyFont="1" applyFill="1" applyBorder="1" applyAlignment="1">
      <alignment horizontal="center" wrapText="1"/>
    </xf>
    <xf numFmtId="0" fontId="22" fillId="0" borderId="0" xfId="0" applyFont="1" applyAlignment="1" applyProtection="1">
      <alignment vertical="center" wrapText="1"/>
      <protection locked="0"/>
    </xf>
    <xf numFmtId="0" fontId="22" fillId="0" borderId="12" xfId="0" applyFont="1" applyBorder="1" applyAlignment="1" applyProtection="1">
      <alignment vertical="center" wrapText="1"/>
      <protection locked="0"/>
    </xf>
    <xf numFmtId="0" fontId="8" fillId="5" borderId="11" xfId="0" applyFont="1" applyFill="1" applyBorder="1" applyAlignment="1">
      <alignment horizontal="left" vertical="center" wrapText="1"/>
    </xf>
    <xf numFmtId="0" fontId="8" fillId="5" borderId="0" xfId="0" applyFont="1" applyFill="1" applyAlignment="1">
      <alignment horizontal="left" vertical="center" wrapText="1"/>
    </xf>
    <xf numFmtId="0" fontId="8" fillId="5" borderId="12" xfId="0" applyFont="1" applyFill="1" applyBorder="1" applyAlignment="1">
      <alignment horizontal="left" vertical="center" wrapText="1"/>
    </xf>
    <xf numFmtId="0" fontId="22" fillId="0" borderId="26" xfId="0" applyFont="1" applyBorder="1" applyAlignment="1" applyProtection="1">
      <alignment horizontal="left" vertical="center" wrapText="1"/>
      <protection locked="0"/>
    </xf>
    <xf numFmtId="0" fontId="22" fillId="0" borderId="27" xfId="0" applyFont="1" applyBorder="1" applyAlignment="1" applyProtection="1">
      <alignment horizontal="left" vertical="center" wrapText="1"/>
      <protection locked="0"/>
    </xf>
    <xf numFmtId="0" fontId="22" fillId="0" borderId="28" xfId="0" applyFont="1" applyBorder="1" applyAlignment="1" applyProtection="1">
      <alignment horizontal="left" vertical="center" wrapText="1"/>
      <protection locked="0"/>
    </xf>
    <xf numFmtId="0" fontId="19" fillId="9" borderId="11" xfId="0" applyFont="1" applyFill="1" applyBorder="1" applyAlignment="1">
      <alignment horizontal="left" vertical="center" wrapText="1"/>
    </xf>
    <xf numFmtId="0" fontId="19" fillId="9" borderId="0" xfId="0" applyFont="1" applyFill="1" applyAlignment="1">
      <alignment horizontal="left" vertical="center" wrapText="1"/>
    </xf>
    <xf numFmtId="0" fontId="19" fillId="9" borderId="12" xfId="0" applyFont="1" applyFill="1" applyBorder="1" applyAlignment="1">
      <alignment horizontal="left" vertical="center" wrapText="1"/>
    </xf>
    <xf numFmtId="0" fontId="14" fillId="6" borderId="17" xfId="0" applyFont="1" applyFill="1" applyBorder="1" applyAlignment="1">
      <alignment horizontal="center" vertical="center" wrapText="1" readingOrder="1"/>
    </xf>
    <xf numFmtId="0" fontId="14" fillId="6" borderId="18" xfId="0" applyFont="1" applyFill="1" applyBorder="1" applyAlignment="1">
      <alignment horizontal="center" vertical="center" wrapText="1" readingOrder="1"/>
    </xf>
    <xf numFmtId="0" fontId="14" fillId="6" borderId="29" xfId="0" applyFont="1" applyFill="1" applyBorder="1" applyAlignment="1">
      <alignment horizontal="center" vertical="center" wrapText="1" readingOrder="1"/>
    </xf>
    <xf numFmtId="0" fontId="12" fillId="6" borderId="16" xfId="0" applyFont="1" applyFill="1" applyBorder="1" applyAlignment="1">
      <alignment horizontal="center" vertical="center" wrapText="1"/>
    </xf>
    <xf numFmtId="0" fontId="22" fillId="0" borderId="9" xfId="0" applyFont="1" applyBorder="1" applyAlignment="1" applyProtection="1">
      <alignment horizontal="left" vertical="center" wrapText="1"/>
      <protection locked="0"/>
    </xf>
    <xf numFmtId="0" fontId="22" fillId="0" borderId="10" xfId="0" applyFont="1" applyBorder="1" applyAlignment="1" applyProtection="1">
      <alignment horizontal="left" vertical="center" wrapText="1"/>
      <protection locked="0"/>
    </xf>
    <xf numFmtId="39" fontId="11" fillId="0" borderId="21" xfId="1" applyNumberFormat="1" applyFont="1" applyFill="1" applyBorder="1" applyAlignment="1" applyProtection="1">
      <alignment horizontal="center" vertical="center" wrapText="1" readingOrder="1"/>
      <protection locked="0"/>
    </xf>
    <xf numFmtId="39" fontId="11" fillId="0" borderId="22" xfId="1" applyNumberFormat="1" applyFont="1" applyFill="1" applyBorder="1" applyAlignment="1" applyProtection="1">
      <alignment horizontal="center" vertical="center" wrapText="1" readingOrder="1"/>
      <protection locked="0"/>
    </xf>
    <xf numFmtId="39" fontId="11" fillId="9" borderId="19" xfId="1" applyNumberFormat="1" applyFont="1" applyFill="1" applyBorder="1" applyAlignment="1" applyProtection="1">
      <alignment horizontal="center" vertical="center" wrapText="1" readingOrder="1"/>
      <protection locked="0"/>
    </xf>
    <xf numFmtId="39" fontId="11" fillId="9" borderId="29" xfId="1" applyNumberFormat="1" applyFont="1" applyFill="1" applyBorder="1" applyAlignment="1" applyProtection="1">
      <alignment horizontal="center" vertical="center" wrapText="1" readingOrder="1"/>
      <protection locked="0"/>
    </xf>
    <xf numFmtId="39" fontId="11" fillId="9" borderId="18" xfId="1" applyNumberFormat="1" applyFont="1" applyFill="1" applyBorder="1" applyAlignment="1" applyProtection="1">
      <alignment horizontal="center" vertical="center" wrapText="1" readingOrder="1"/>
      <protection locked="0"/>
    </xf>
    <xf numFmtId="10" fontId="11" fillId="7" borderId="22" xfId="2" applyNumberFormat="1" applyFont="1" applyFill="1" applyBorder="1" applyAlignment="1" applyProtection="1">
      <alignment horizontal="center" vertical="center" wrapText="1" readingOrder="1"/>
    </xf>
    <xf numFmtId="10" fontId="11" fillId="7" borderId="23" xfId="2" applyNumberFormat="1" applyFont="1" applyFill="1" applyBorder="1" applyAlignment="1" applyProtection="1">
      <alignment horizontal="center" vertical="center" wrapText="1" readingOrder="1"/>
    </xf>
    <xf numFmtId="0" fontId="22" fillId="10" borderId="26" xfId="0" applyFont="1" applyFill="1" applyBorder="1" applyAlignment="1" applyProtection="1">
      <alignment horizontal="left" vertical="center" wrapText="1"/>
      <protection locked="0"/>
    </xf>
    <xf numFmtId="0" fontId="22" fillId="10" borderId="27" xfId="0" applyFont="1" applyFill="1" applyBorder="1" applyAlignment="1" applyProtection="1">
      <alignment horizontal="left" vertical="center" wrapText="1"/>
      <protection locked="0"/>
    </xf>
    <xf numFmtId="0" fontId="22" fillId="10" borderId="28" xfId="0" applyFont="1" applyFill="1" applyBorder="1" applyAlignment="1" applyProtection="1">
      <alignment horizontal="left" vertical="center" wrapText="1"/>
      <protection locked="0"/>
    </xf>
    <xf numFmtId="0" fontId="25" fillId="9" borderId="26" xfId="0" applyFont="1" applyFill="1" applyBorder="1" applyAlignment="1">
      <alignment horizontal="center" wrapText="1"/>
    </xf>
    <xf numFmtId="0" fontId="25" fillId="9" borderId="27" xfId="0" applyFont="1" applyFill="1" applyBorder="1" applyAlignment="1">
      <alignment horizontal="center" wrapText="1"/>
    </xf>
    <xf numFmtId="0" fontId="25" fillId="9" borderId="28" xfId="0" applyFont="1" applyFill="1" applyBorder="1" applyAlignment="1">
      <alignment horizontal="center" wrapText="1"/>
    </xf>
  </cellXfs>
  <cellStyles count="3">
    <cellStyle name="Millares" xfId="1" builtinId="3"/>
    <cellStyle name="Normal" xfId="0" builtinId="0"/>
    <cellStyle name="Porcentaje" xfId="2" builtinId="5"/>
  </cellStyles>
  <dxfs count="30">
    <dxf>
      <font>
        <b val="0"/>
        <i val="0"/>
        <strike val="0"/>
        <condense val="0"/>
        <extend val="0"/>
        <outline val="0"/>
        <shadow val="0"/>
        <u val="none"/>
        <vertAlign val="baseline"/>
        <sz val="9"/>
        <color auto="1"/>
        <name val="Calibri"/>
        <scheme val="none"/>
      </font>
      <numFmt numFmtId="168" formatCode="[$-10409]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7"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
      <fill>
        <patternFill patternType="none">
          <fgColor indexed="64"/>
          <bgColor indexed="65"/>
        </patternFill>
      </fill>
      <alignment horizontal="center" vertical="center"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family val="2"/>
        <scheme val="none"/>
      </font>
      <numFmt numFmtId="166" formatCode="[$-10409]#,##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family val="2"/>
        <scheme val="none"/>
      </font>
      <numFmt numFmtId="167"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auto="1"/>
        </patternFill>
      </fill>
      <alignment horizontal="general" vertical="top"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right style="thin">
          <color theme="0" tint="-0.34998626667073579"/>
        </right>
        <top style="thin">
          <color theme="0" tint="-0.34998626667073579"/>
        </top>
        <bottom style="thin">
          <color theme="0" tint="-0.34998626667073579"/>
        </bottom>
      </border>
      <protection locked="0" hidden="0"/>
    </dxf>
    <dxf>
      <border outline="0">
        <top style="thin">
          <color rgb="FFA6A6A6"/>
        </top>
      </border>
    </dxf>
    <dxf>
      <border outline="0">
        <left style="thin">
          <color rgb="FF000000"/>
        </left>
        <right style="thin">
          <color rgb="FF000000"/>
        </right>
        <top style="thin">
          <color rgb="FFA6A6A6"/>
        </top>
        <bottom style="thin">
          <color rgb="FFA6A6A6"/>
        </bottom>
      </border>
    </dxf>
    <dxf>
      <font>
        <b val="0"/>
        <i val="0"/>
        <strike val="0"/>
        <condense val="0"/>
        <extend val="0"/>
        <outline val="0"/>
        <shadow val="0"/>
        <u val="none"/>
        <vertAlign val="baseline"/>
        <sz val="9"/>
        <color auto="1"/>
        <name val="Calibri"/>
        <scheme val="none"/>
      </font>
      <numFmt numFmtId="0" formatCode="General"/>
      <fill>
        <patternFill patternType="none">
          <fgColor rgb="FF000000"/>
          <bgColor rgb="FFFFFFFF"/>
        </patternFill>
      </fill>
      <alignment horizontal="center" vertical="center" textRotation="0" wrapText="1" indent="0" justifyLastLine="0" shrinkToFit="0" readingOrder="1"/>
      <protection locked="0" hidden="0"/>
    </dxf>
    <dxf>
      <border outline="0">
        <bottom style="thin">
          <color rgb="FFA6A6A6"/>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bottom/>
      </border>
      <protection locked="1" hidden="0"/>
    </dxf>
    <dxf>
      <font>
        <b val="0"/>
        <i val="0"/>
        <strike val="0"/>
        <condense val="0"/>
        <extend val="0"/>
        <outline val="0"/>
        <shadow val="0"/>
        <u val="none"/>
        <vertAlign val="baseline"/>
        <sz val="9"/>
        <color auto="1"/>
        <name val="Calibri"/>
        <scheme val="none"/>
      </font>
      <numFmt numFmtId="168" formatCode="[$-10409]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7"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
      <fill>
        <patternFill patternType="none">
          <fgColor indexed="64"/>
          <bgColor indexed="65"/>
        </patternFill>
      </fill>
      <alignment horizontal="center" vertical="center"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family val="2"/>
        <scheme val="none"/>
      </font>
      <numFmt numFmtId="166" formatCode="[$-10409]#,##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family val="2"/>
        <scheme val="none"/>
      </font>
      <numFmt numFmtId="166" formatCode="[$-10409]#,##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auto="1"/>
        </patternFill>
      </fill>
      <alignment horizontal="general" vertical="top"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right style="thin">
          <color theme="0" tint="-0.34998626667073579"/>
        </right>
        <top style="thin">
          <color theme="0" tint="-0.34998626667073579"/>
        </top>
        <bottom style="thin">
          <color theme="0" tint="-0.34998626667073579"/>
        </bottom>
      </border>
      <protection locked="0" hidden="0"/>
    </dxf>
    <dxf>
      <border outline="0">
        <top style="thin">
          <color theme="0" tint="-0.34998626667073579"/>
        </top>
      </border>
    </dxf>
    <dxf>
      <border outline="0">
        <left style="thin">
          <color indexed="64"/>
        </left>
        <right style="thin">
          <color indexed="64"/>
        </right>
        <top style="thin">
          <color theme="0" tint="-0.34998626667073579"/>
        </top>
        <bottom style="thin">
          <color theme="0" tint="-0.34998626667073579"/>
        </bottom>
      </border>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center" vertical="center" textRotation="0" wrapText="1" indent="0" justifyLastLine="0" shrinkToFit="0" readingOrder="1"/>
      <protection locked="0" hidden="0"/>
    </dxf>
    <dxf>
      <border outline="0">
        <bottom style="thin">
          <color theme="0" tint="-0.34998626667073579"/>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bottom/>
      </border>
      <protection locked="1" hidden="0"/>
    </dxf>
  </dxfs>
  <tableStyles count="1" defaultTableStyle="TableStyleMedium2" defaultPivotStyle="PivotStyleLight16">
    <tableStyle name="Estilo de tabla 1" pivot="0" count="0" xr9:uid="{2EBA2770-EEE0-46A7-BDE0-A04EAFE33DCD}"/>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99061</xdr:colOff>
      <xdr:row>0</xdr:row>
      <xdr:rowOff>33618</xdr:rowOff>
    </xdr:from>
    <xdr:ext cx="1322070" cy="781471"/>
    <xdr:pic>
      <xdr:nvPicPr>
        <xdr:cNvPr id="3" name="Imagen 2" descr="Texto&#10;&#10;Descripción generada automáticamente">
          <a:extLst>
            <a:ext uri="{FF2B5EF4-FFF2-40B4-BE49-F238E27FC236}">
              <a16:creationId xmlns:a16="http://schemas.microsoft.com/office/drawing/2014/main" id="{C98A8C8D-83DC-49CF-993B-AE19E4BF8865}"/>
            </a:ext>
          </a:extLst>
        </xdr:cNvPr>
        <xdr:cNvPicPr>
          <a:picLocks noChangeAspect="1"/>
        </xdr:cNvPicPr>
      </xdr:nvPicPr>
      <xdr:blipFill>
        <a:blip xmlns:r="http://schemas.openxmlformats.org/officeDocument/2006/relationships" r:embed="rId1"/>
        <a:stretch>
          <a:fillRect/>
        </a:stretch>
      </xdr:blipFill>
      <xdr:spPr>
        <a:xfrm>
          <a:off x="323179" y="33618"/>
          <a:ext cx="1322070" cy="781471"/>
        </a:xfrm>
        <a:prstGeom prst="rect">
          <a:avLst/>
        </a:prstGeom>
      </xdr:spPr>
    </xdr:pic>
    <xdr:clientData/>
  </xdr:oneCellAnchor>
  <xdr:twoCellAnchor>
    <xdr:from>
      <xdr:col>4</xdr:col>
      <xdr:colOff>425822</xdr:colOff>
      <xdr:row>55</xdr:row>
      <xdr:rowOff>112059</xdr:rowOff>
    </xdr:from>
    <xdr:to>
      <xdr:col>6</xdr:col>
      <xdr:colOff>918881</xdr:colOff>
      <xdr:row>55</xdr:row>
      <xdr:rowOff>112059</xdr:rowOff>
    </xdr:to>
    <xdr:cxnSp macro="">
      <xdr:nvCxnSpPr>
        <xdr:cNvPr id="4" name="Conector recto 3">
          <a:extLst>
            <a:ext uri="{FF2B5EF4-FFF2-40B4-BE49-F238E27FC236}">
              <a16:creationId xmlns:a16="http://schemas.microsoft.com/office/drawing/2014/main" id="{7175B9F1-6451-797C-8382-CBD130B35CC1}"/>
            </a:ext>
          </a:extLst>
        </xdr:cNvPr>
        <xdr:cNvCxnSpPr/>
      </xdr:nvCxnSpPr>
      <xdr:spPr>
        <a:xfrm>
          <a:off x="3664322" y="18500912"/>
          <a:ext cx="2330824"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oneCellAnchor>
    <xdr:from>
      <xdr:col>0</xdr:col>
      <xdr:colOff>99061</xdr:colOff>
      <xdr:row>0</xdr:row>
      <xdr:rowOff>0</xdr:rowOff>
    </xdr:from>
    <xdr:ext cx="1322070" cy="781471"/>
    <xdr:pic>
      <xdr:nvPicPr>
        <xdr:cNvPr id="2" name="Imagen 1">
          <a:extLst>
            <a:ext uri="{FF2B5EF4-FFF2-40B4-BE49-F238E27FC236}">
              <a16:creationId xmlns:a16="http://schemas.microsoft.com/office/drawing/2014/main" id="{194B1AAC-8882-47B8-B243-AE33DF81675F}"/>
            </a:ext>
          </a:extLst>
        </xdr:cNvPr>
        <xdr:cNvPicPr>
          <a:picLocks noChangeAspect="1"/>
        </xdr:cNvPicPr>
      </xdr:nvPicPr>
      <xdr:blipFill>
        <a:blip xmlns:r="http://schemas.openxmlformats.org/officeDocument/2006/relationships" r:embed="rId1"/>
        <a:stretch>
          <a:fillRect/>
        </a:stretch>
      </xdr:blipFill>
      <xdr:spPr>
        <a:xfrm>
          <a:off x="99061" y="0"/>
          <a:ext cx="1322070" cy="781471"/>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nespaillat\Downloads\DEG-FORE013-Formulario-Informe-de-Evaluacion-Trimestral-de-Metas-Fisicas_28-marzo-2019%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mulario"/>
      <sheetName val="Historial de Cambios"/>
      <sheetName val="Validacion datos"/>
    </sheetNames>
    <sheetDataSet>
      <sheetData sheetId="0"/>
      <sheetData sheetId="1"/>
      <sheetData sheetId="2">
        <row r="2">
          <cell r="A2">
            <v>1</v>
          </cell>
          <cell r="B2" t="str">
            <v>DESARROLLO INSTITUCIONAL</v>
          </cell>
        </row>
        <row r="3">
          <cell r="A3">
            <v>2</v>
          </cell>
          <cell r="B3" t="str">
            <v>DESARROLLO SOCIAL</v>
          </cell>
        </row>
        <row r="4">
          <cell r="A4">
            <v>3</v>
          </cell>
          <cell r="B4" t="str">
            <v>DESARROLLO PRODUCTIVO</v>
          </cell>
        </row>
        <row r="5">
          <cell r="A5">
            <v>4</v>
          </cell>
          <cell r="B5" t="str">
            <v>DESARROLLO SOSTENIBLE</v>
          </cell>
        </row>
        <row r="8">
          <cell r="A8">
            <v>1.1000000000000001</v>
          </cell>
          <cell r="B8" t="str">
            <v>Administración pública transparente, eficiente y orientada</v>
          </cell>
          <cell r="D8" t="str">
            <v>1.1.1</v>
          </cell>
          <cell r="E8" t="str">
            <v>Estructurar una administración pública eficiente que actúe con honestidad, transparencia y rendición de cuentas y se oriente a la obtención de resultados en beneficio de la sociedad y del desarrollo nacional y local</v>
          </cell>
        </row>
        <row r="9">
          <cell r="A9">
            <v>1.2</v>
          </cell>
          <cell r="B9" t="str">
            <v>Imperio de la ley y seguridad ciudadana</v>
          </cell>
          <cell r="D9" t="str">
            <v>1.1.2</v>
          </cell>
          <cell r="E9" t="str">
            <v>Impulsar el desarrollo local, provincial y regional, mediante el fortalecmimiento de las capacidades de planificación y gestión a los municipios, la participación de los actores sociales y la coordinación con otras instancias del Estado, a fin de potenciar los recursos locales y aprovechar las oportunidades de los mercados globales</v>
          </cell>
        </row>
        <row r="10">
          <cell r="A10">
            <v>1.3</v>
          </cell>
          <cell r="B10" t="str">
            <v>Democracia participativa y ciudadanía responsable</v>
          </cell>
          <cell r="D10" t="str">
            <v>1.2.1</v>
          </cell>
          <cell r="E10" t="str">
            <v>Fortalecer el respeto a la ley y sancionar su incumplimiento a través de un sistema de administración de justicia accesible a toda la población, eficiente en el despacho judicial y ágil en los procesos judiciales</v>
          </cell>
        </row>
        <row r="11">
          <cell r="A11">
            <v>1.4</v>
          </cell>
          <cell r="B11" t="str">
            <v>Seguridad y convivencia pacífica</v>
          </cell>
          <cell r="D11" t="str">
            <v>1.2.2</v>
          </cell>
          <cell r="E11" t="str">
            <v>Construir un clima de seguridad ciudadana basado en el combate a las múltiples causas que originan la delincuencia, la violencia en la convivencia social y el crimen organizado, mediante la articulación eficiente de las políticas de prevención, persecución y sanción</v>
          </cell>
        </row>
        <row r="12">
          <cell r="A12">
            <v>2.1</v>
          </cell>
          <cell r="B12" t="str">
            <v>Educación de calidad para todos y todas</v>
          </cell>
          <cell r="D12" t="str">
            <v>1.3.1</v>
          </cell>
          <cell r="E12" t="str">
            <v>Promover la calidad de la democracia, sus principios, instituciones y procedimientos, facilitando la participación institucional y organizada de la población y el ejercicio responsable de los derechos y deberes ciudadanos</v>
          </cell>
        </row>
        <row r="13">
          <cell r="A13">
            <v>2.2000000000000002</v>
          </cell>
          <cell r="B13" t="str">
            <v>Salud y seguridad social integral</v>
          </cell>
          <cell r="D13" t="str">
            <v>1.3.2</v>
          </cell>
          <cell r="E13" t="str">
            <v>Promover la consolidación del sistema electoral y de partidos políticos para garantizar la actuación responsable, democrática y transparente de los actores e instituciones del sistema político</v>
          </cell>
        </row>
        <row r="14">
          <cell r="A14">
            <v>2.2999999999999998</v>
          </cell>
          <cell r="B14" t="str">
            <v>Igualdad de derechos y oportunidades</v>
          </cell>
          <cell r="D14" t="str">
            <v>1.3.3</v>
          </cell>
          <cell r="E14" t="str">
            <v>Fortalecer las capacidades de control y fiscalización del Congreso Nacional para proteger los recursos públicos y asegurar su uso eficiente, eficaz y transparente</v>
          </cell>
        </row>
        <row r="15">
          <cell r="A15">
            <v>2.4</v>
          </cell>
          <cell r="B15" t="str">
            <v>Cohesión territorial</v>
          </cell>
          <cell r="D15" t="str">
            <v>1.4.1</v>
          </cell>
          <cell r="E15" t="str">
            <v>Garantizar la defensa de los intereses nacionales en los espacios terrestre, marítimo y aéreo</v>
          </cell>
        </row>
        <row r="16">
          <cell r="A16">
            <v>2.5</v>
          </cell>
          <cell r="B16" t="str">
            <v>Vivienda digna en entornos saludables</v>
          </cell>
          <cell r="D16" t="str">
            <v>1.4.2</v>
          </cell>
          <cell r="E16" t="str">
            <v>Consolidar las relaciones internacionales como instrumento de la promoción del desarrollo nacional, la convivencia pacífica, el desarrollo global, regional e insular sostenible y un orden internacional justo, en consonancia con los principios democráticos y el derecho internacional</v>
          </cell>
        </row>
        <row r="17">
          <cell r="A17">
            <v>2.6</v>
          </cell>
          <cell r="B17" t="str">
            <v>Cultura e identidad nacional en un mundo global</v>
          </cell>
          <cell r="D17" t="str">
            <v>2.1.1</v>
          </cell>
          <cell r="E17" t="str">
            <v>Implantar y garantizar un sistema educativo nacional de calidad</v>
          </cell>
        </row>
        <row r="18">
          <cell r="A18">
            <v>2.7</v>
          </cell>
          <cell r="B18" t="str">
            <v>Deportes y recreación física para el desarrollo humano</v>
          </cell>
          <cell r="D18" t="str">
            <v>2.1.2</v>
          </cell>
          <cell r="E18" t="str">
            <v>Universalizar la educación desde el nivel inicial hasta completar el nivel medio</v>
          </cell>
        </row>
        <row r="19">
          <cell r="A19">
            <v>3.1</v>
          </cell>
          <cell r="B19" t="str">
            <v>Economía articulada, innovadora y ambientalmente sostenible, con una estructura productiva que genera crecimiento alto y sostenido, con trabajo digno, que se inserta de forma competitiva en la economía global</v>
          </cell>
          <cell r="D19" t="str">
            <v>2.2.1</v>
          </cell>
          <cell r="E19" t="str">
            <v>Garantizar el derecho de la población al acceso a un modelo de atención integral, con calidad y calidez, que privilegie la promoción de la salud y la prevención de la enfermedad, mediante la consolidación del Sistema Nacional de Salud</v>
          </cell>
        </row>
        <row r="20">
          <cell r="A20">
            <v>3.2</v>
          </cell>
          <cell r="B20" t="str">
            <v>Energía confiable y ambientalmente sostenible</v>
          </cell>
          <cell r="D20" t="str">
            <v>2.2.2</v>
          </cell>
          <cell r="E20" t="str">
            <v>Universalizar el aseguramiento en salud para garantizar el acceso a servicios de salud y reducir el gasto de bolsillo</v>
          </cell>
        </row>
        <row r="21">
          <cell r="A21">
            <v>3.3</v>
          </cell>
          <cell r="B21" t="str">
            <v>Competitividad e innovavión en un ambiente favorable a la cooperación y la responsabilidad social</v>
          </cell>
          <cell r="D21" t="str">
            <v>2.2.3</v>
          </cell>
          <cell r="E21" t="str">
            <v>Garantizar un sistema universal, único y sostenible de Seguridad Social frente a los riesgos de vejez, discapacidad y sobrevivencia, integrando y transparentando los regímenes segmentados existentes, en conformidad con la ley 87-00</v>
          </cell>
        </row>
        <row r="22">
          <cell r="A22">
            <v>3.4</v>
          </cell>
          <cell r="B22" t="str">
            <v>Empleos suficientes y dignos</v>
          </cell>
          <cell r="D22" t="str">
            <v>2.3.1</v>
          </cell>
          <cell r="E22" t="str">
            <v>Construir una cultura de igualdad y equidad entre hombres y mujeres</v>
          </cell>
        </row>
        <row r="23">
          <cell r="A23">
            <v>3.5</v>
          </cell>
          <cell r="B23" t="str">
            <v>Estructura productiva sectorial y territorialmente adecuada, integrada competitivamente a la economía global y que aprovecha las oportunidades del mercado local.</v>
          </cell>
          <cell r="D23" t="str">
            <v>2.3.2</v>
          </cell>
          <cell r="E23" t="str">
            <v>Elevar el capital humano y social y las oportunidades enconómicas para la población en condiciones de pobreza, a fin de elvar su empleabilidad, capacidad de generación de ingresos y mejoría de las condiciones de vida.</v>
          </cell>
        </row>
        <row r="24">
          <cell r="A24">
            <v>4.0999999999999996</v>
          </cell>
          <cell r="B24" t="str">
            <v>Manejo sostenible del medio ambiente</v>
          </cell>
          <cell r="D24" t="str">
            <v>2.3.3</v>
          </cell>
          <cell r="E24" t="str">
            <v>Disminuir la pobreza mediante un efectivo y eficiente sistema de protección social, que tome en cuenta las necesidades y vulnerabilidades a lo largo del ciclo de vida</v>
          </cell>
        </row>
        <row r="25">
          <cell r="A25">
            <v>4.2</v>
          </cell>
          <cell r="B25" t="str">
            <v>Eficaz gestión de riesgos para minimizar pérdidas humanas, económicas y ambientales.</v>
          </cell>
          <cell r="D25" t="str">
            <v>2.3.4</v>
          </cell>
          <cell r="E25" t="str">
            <v>Proteger a los niños, niñas, adolescentes y jóvenes desde la primera infancia para propiciar su desarrollo integral e inclusión social</v>
          </cell>
        </row>
        <row r="26">
          <cell r="A26">
            <v>4.3</v>
          </cell>
          <cell r="B26" t="str">
            <v>Adecuada adaptación al cambio climático</v>
          </cell>
          <cell r="D26" t="str">
            <v>2.3.5</v>
          </cell>
          <cell r="E26" t="str">
            <v>Proteger a la población adulta mayor, en particular aquella en condiciones de vulnerabilidad, e impulsar su inclusión económica y social</v>
          </cell>
        </row>
        <row r="27">
          <cell r="D27" t="str">
            <v>2.3.6</v>
          </cell>
          <cell r="E27" t="str">
            <v>Proteger a las personas con discapacidad, en particular aquellas en condiciones de vulnerabilidad, e impulsar su inclusión económica y social</v>
          </cell>
        </row>
        <row r="28">
          <cell r="D28" t="str">
            <v>2.3.7</v>
          </cell>
          <cell r="E28" t="str">
            <v>Ordenar los flujos migratorios conforme a las necesidades del desarrollo nacional</v>
          </cell>
        </row>
        <row r="29">
          <cell r="D29" t="str">
            <v>2.3.8</v>
          </cell>
          <cell r="E29" t="str">
            <v>Promover y proteger los derechos de la población dominicana en el exterior y propiciar la conservación de su identidad nacional</v>
          </cell>
        </row>
        <row r="30">
          <cell r="D30" t="str">
            <v>2.4.1</v>
          </cell>
          <cell r="E30" t="str">
            <v>Integrar la dimensión de la cohesión territorial en el diseño y la gestión de las políticas públicas</v>
          </cell>
        </row>
        <row r="31">
          <cell r="D31" t="str">
            <v>2.4.2</v>
          </cell>
          <cell r="E31" t="str">
            <v>Reducir la disparidad urbano-rural e interregional en el acceso a servicios y oportunidades económicas, mediante la promoción de un desarrollo territorial ordenado e inclusivo</v>
          </cell>
        </row>
        <row r="32">
          <cell r="D32" t="str">
            <v>2.4.3</v>
          </cell>
          <cell r="E32" t="str">
            <v>Promover el desarrollo sostenible de la zona fronteriza</v>
          </cell>
        </row>
        <row r="33">
          <cell r="D33" t="str">
            <v>2.5.1</v>
          </cell>
          <cell r="E33" t="str">
            <v>Facilitar el acceso de la población a viviendas económicas, seguras y dignas, con seguridad jurídica y en asentamientos humanos sostenibles, socialmente integrados, que cumplan con los criterios de adecuada gestión de riesgos y accesibilidad universal para las personas con discapacidad físico motora</v>
          </cell>
        </row>
        <row r="34">
          <cell r="D34" t="str">
            <v>2.5.2</v>
          </cell>
          <cell r="E34" t="str">
            <v>Garantizar el acceso universal a servicios de agua potable y saneamiento, provistos con calidad y eficiencia</v>
          </cell>
        </row>
        <row r="35">
          <cell r="D35" t="str">
            <v>2.6.1</v>
          </cell>
          <cell r="E35" t="str">
            <v>Recuperar, promover y desarrollar los diferentes procesos y manifestaciones culturales que reafirman la identidad nacional, en un marco de participación, pluralidad, equidad de género y apertura al entorno regional y global</v>
          </cell>
        </row>
        <row r="36">
          <cell r="D36" t="str">
            <v>2.6.2</v>
          </cell>
          <cell r="E36" t="str">
            <v>Promover el desarrollo de la industria cultural</v>
          </cell>
        </row>
        <row r="37">
          <cell r="D37" t="str">
            <v>2.7.1</v>
          </cell>
          <cell r="E37" t="str">
            <v>Promover la cultura de práctica sistemática de actividades físicas y del deporte para elevar la calidad de vida</v>
          </cell>
        </row>
        <row r="38">
          <cell r="D38" t="str">
            <v>3.1.1</v>
          </cell>
          <cell r="E38" t="str">
            <v>Garantizar la sostenibilidad macroeconómica</v>
          </cell>
        </row>
        <row r="39">
          <cell r="D39" t="str">
            <v>3.1.2</v>
          </cell>
          <cell r="E39" t="str">
            <v>Consolidar una gestión de las finanzas públicas sostenible, que asigne los recursos en función de las prioridades del desarrollo nacional y propicie una distribución equitativa de la renta nacional</v>
          </cell>
        </row>
        <row r="40">
          <cell r="D40" t="str">
            <v>3.1.3</v>
          </cell>
          <cell r="E40" t="str">
            <v>Consolidar un sistema financiero eficiente, solvente y profundo que apoye la generación de ahorro y su canalización al desarrollo productivo</v>
          </cell>
        </row>
        <row r="41">
          <cell r="D41" t="str">
            <v>3.2.1</v>
          </cell>
          <cell r="E41" t="str">
            <v>Asegurar un suministro confiable de electricidad, a precios competitivos y en condiciones de sostenibilidad financiera y ambiental</v>
          </cell>
        </row>
        <row r="42">
          <cell r="D42" t="str">
            <v>3.2.2</v>
          </cell>
          <cell r="E42" t="str">
            <v>Garantizar un suministro de combustibles confiable, diversificado, a precios competitivos y en condiciones de sostenibilidad ambiental</v>
          </cell>
        </row>
        <row r="43">
          <cell r="D43" t="str">
            <v>3.3.1</v>
          </cell>
          <cell r="E43" t="str">
            <v>Desarrollar un entorno regulador que asegure un funcionamiento ordenado de los mercados y un clima de inversión y negocios pro-competitivo en un marco de responsabilidad social</v>
          </cell>
        </row>
        <row r="44">
          <cell r="D44" t="str">
            <v>3.3.2</v>
          </cell>
          <cell r="E44" t="str">
            <v>Consolidar el clima de paz laboral para apoyar la generación de empleo decente</v>
          </cell>
        </row>
        <row r="45">
          <cell r="D45" t="str">
            <v>3.3.3</v>
          </cell>
          <cell r="E45" t="str">
            <v>Consolidar un sistema de educación superior de calidad, que responda a las necesidades del desarrollo de la Nación</v>
          </cell>
        </row>
        <row r="46">
          <cell r="D46" t="str">
            <v>3.3.4</v>
          </cell>
          <cell r="E46" t="str">
            <v>Fortalecer el sistema nacional de ciencia, tecnoloíia e innovación para dea respuestas a las demandas económicas, sociales y culturales de la nación y propiciar la inserción en la sociedad y economía del conocimiento</v>
          </cell>
        </row>
        <row r="47">
          <cell r="D47" t="str">
            <v>3.3.5</v>
          </cell>
          <cell r="E47" t="str">
            <v>Lograr acceso universal y uso productivo de las tecnologías de la información y comunicación (TIC)</v>
          </cell>
        </row>
        <row r="48">
          <cell r="D48" t="str">
            <v>3.3.6</v>
          </cell>
          <cell r="E48" t="str">
            <v>Expandir la cobertura y mejorar la calidad y competitividad de la infraestructura y servicios de transporte, logística, orientándolos a la integración del territorio, al apoyo del desarrollo productivo a la inserción competitiva en los mercados internacionales.</v>
          </cell>
        </row>
        <row r="49">
          <cell r="D49" t="str">
            <v>3.3.7</v>
          </cell>
          <cell r="E49" t="str">
            <v>Convertir al país en un centro logístico regional, aprovechando sus ventajas de localización geográfica</v>
          </cell>
        </row>
        <row r="50">
          <cell r="D50" t="str">
            <v>3.4.1</v>
          </cell>
          <cell r="E50" t="str">
            <v>Propiciar mayores niveles de inversión, tanto nacional como extranjera, en actividades de alto valor agregado y capacidad de generación de empleo decente</v>
          </cell>
        </row>
        <row r="51">
          <cell r="D51" t="str">
            <v>3.4.2</v>
          </cell>
          <cell r="E51" t="str">
            <v>Consolidar el Sistema de Formación y Capacitación Continua para el Trabajo, a fin de acompañar al aparato productivo en su proceso de escalamiento de valor, facilitar la inserción en el mercado laboral y desarrollar capacidades emprendedoras</v>
          </cell>
        </row>
        <row r="52">
          <cell r="D52" t="str">
            <v>3.4.3</v>
          </cell>
          <cell r="E52" t="str">
            <v>Elevar la eficiencia, capacidad de inversión y productividad de las micro, pequeñas y medianas empresas (MIPYME).</v>
          </cell>
        </row>
        <row r="53">
          <cell r="D53" t="str">
            <v>3.5.1</v>
          </cell>
          <cell r="E53" t="str">
            <v>Impulsar el desarrollo exportador sobre la base de una inserción competitiva en los mercados internacionales</v>
          </cell>
        </row>
        <row r="54">
          <cell r="D54" t="str">
            <v>3.5.2</v>
          </cell>
          <cell r="E54" t="str">
            <v>Crear la infraestructura (física e institucional) de normalización, metrología, reglamentación técnica y acreditación, que garantice el cumplimiento de los requisitos de los mercados globales y un compromiso con la excelencia</v>
          </cell>
        </row>
        <row r="55">
          <cell r="D55" t="str">
            <v>3.5.3</v>
          </cell>
          <cell r="E55" t="str">
            <v>Elevar la productividad, competitividad y sostenibilidad ambiental y financiera de las cadenas agroproductivas, a fin de contribuir a la seguridad alimentaria, aprovechar el potencial exportador y generar empleo e ingresos para la población rural</v>
          </cell>
        </row>
        <row r="56">
          <cell r="D56" t="str">
            <v>3.5.4</v>
          </cell>
          <cell r="E56" t="str">
            <v>Desarrollar un sector manufacturero articulador del aparato productivo nacional, ambientalmente sostenible e integrado a los mercados globales con creciente escalamiento en las cadenas de valor</v>
          </cell>
        </row>
        <row r="57">
          <cell r="D57" t="str">
            <v>3.5.5</v>
          </cell>
          <cell r="E57" t="str">
            <v>Apoyar la competitividad, diversificación y sostenibilidad del sector turismo</v>
          </cell>
        </row>
        <row r="58">
          <cell r="D58" t="str">
            <v>3.5.6</v>
          </cell>
          <cell r="E58" t="str">
            <v>Consolidar un entorno adecuado que incentive la inversión para el desarrollo sostenible del sector minero</v>
          </cell>
        </row>
        <row r="59">
          <cell r="D59" t="str">
            <v>4.1.1</v>
          </cell>
          <cell r="E59" t="str">
            <v>Proteger y usar de forma sostenible los bienes y servicios de los ecosistemas, la bio-diversidad y el patrimonio natural de la nación, incluidos los recursos marinos</v>
          </cell>
        </row>
        <row r="60">
          <cell r="D60" t="str">
            <v>4.1.2</v>
          </cell>
          <cell r="E60" t="str">
            <v>Promover la producción y el consumo sostenibles</v>
          </cell>
        </row>
        <row r="61">
          <cell r="D61" t="str">
            <v>4.1.3</v>
          </cell>
          <cell r="E61" t="str">
            <v>Desarrollar una gestión integral de desechos, sustancias contaminantes y fuentes de contaminación</v>
          </cell>
        </row>
        <row r="62">
          <cell r="D62" t="str">
            <v>4.1.4</v>
          </cell>
          <cell r="E62" t="str">
            <v>Gestionar el recurso agua de manera eficiente y sostenible, para garantizar la seguridad hídrica</v>
          </cell>
        </row>
        <row r="63">
          <cell r="D63" t="str">
            <v>4.2.1</v>
          </cell>
          <cell r="E63" t="str">
            <v>Desarrollar un eficaz sistema nacional de gestión integral de riesgos, con activa participación de las comunidades y gobiernos locales, que minimice los daños y posibilite la recuperación rápida y sostenible de las áreas y poblaciones afectadas</v>
          </cell>
        </row>
        <row r="64">
          <cell r="D64" t="str">
            <v>4.3.1</v>
          </cell>
          <cell r="E64" t="str">
            <v>Reducir la vulnerabilidad, avanzar en la adaptación a los efectos del cambio climático y contribuir a la mitigación de sus causas</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D0C3A45-2ADF-4BAB-A7D0-0E093E4A82BD}" name="Tabla1" displayName="Tabla1" ref="B28:K31" totalsRowShown="0" headerRowDxfId="29" dataDxfId="27" headerRowBorderDxfId="28" tableBorderDxfId="26" totalsRowBorderDxfId="25">
  <tableColumns count="10">
    <tableColumn id="1" xr3:uid="{DC1B7B10-25DF-444B-B97E-464EC471DB5B}" name="Producto" dataDxfId="24"/>
    <tableColumn id="2" xr3:uid="{C61E64BC-B5A5-45F4-8F84-130CBA355D9D}" name="Indicador" dataDxfId="23"/>
    <tableColumn id="3" xr3:uid="{3AC7971E-A8AB-4C13-830D-AC13829EAC0E}" name="Física_x000a_(A)" dataDxfId="22"/>
    <tableColumn id="4" xr3:uid="{8DB7EDBB-DB79-4CBD-AD68-D153CE19B0A8}" name="Financiera_x000a_(B)" dataDxfId="21"/>
    <tableColumn id="9" xr3:uid="{AC3E8DE2-D537-4CBB-AD59-753602F58C3E}" name="Física_x000a_(C)" dataDxfId="20"/>
    <tableColumn id="10" xr3:uid="{25C7EA1D-EAE0-4DC9-9FB1-C0E265B640E6}" name="Financiera_x000a_(D)" dataDxfId="19"/>
    <tableColumn id="5" xr3:uid="{C2FDA61C-9281-4FCB-A3FE-246521A85EA0}" name="Física _x000a_(E)" dataDxfId="18">
      <calculatedColumnFormula>300+236</calculatedColumnFormula>
    </tableColumn>
    <tableColumn id="6" xr3:uid="{B07D8104-8103-4848-A228-6FBAE528EF68}" name="Financiera _x000a_ (F)" dataDxfId="17"/>
    <tableColumn id="7" xr3:uid="{F97ACE16-1124-4543-AD0A-CBAA1878A36A}" name="Física _x000a_(%)_x000a_ G=E/C" dataDxfId="16" dataCellStyle="Porcentaje">
      <calculatedColumnFormula>IF(H29&gt;0,H29/F29,0)</calculatedColumnFormula>
    </tableColumn>
    <tableColumn id="8" xr3:uid="{CAB2F777-24BA-4EFC-82F9-153B93171D9B}" name="Financiero _x000a_(%) _x000a_H=F/D" dataDxfId="15">
      <calculatedColumnFormula>IF(I29&gt;0,I29/G29,0)</calculatedColumnFormula>
    </tableColumn>
  </tableColumns>
  <tableStyleInfo name="Estilo de tabla 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5C701945-0AB0-4C74-B6A9-F8A1F70DC798}" name="Tabla13" displayName="Tabla13" ref="A28:J30" totalsRowShown="0" headerRowDxfId="14" dataDxfId="12" headerRowBorderDxfId="13" tableBorderDxfId="11" totalsRowBorderDxfId="10">
  <tableColumns count="10">
    <tableColumn id="1" xr3:uid="{7EA0F1BC-972F-4626-864D-AAB8FF240C0D}" name="Producto" dataDxfId="9"/>
    <tableColumn id="2" xr3:uid="{E241D038-476F-4F02-BBA0-5E44C39CE6F2}" name="Indicador" dataDxfId="8"/>
    <tableColumn id="3" xr3:uid="{F934501B-C336-498C-9C9B-6F33D9D7CBF4}" name="Física_x000a_(A)" dataDxfId="7"/>
    <tableColumn id="4" xr3:uid="{CF213071-DEE6-4D35-9DE6-CA75B18A1AD3}" name="Financiera_x000a_(B)" dataDxfId="6"/>
    <tableColumn id="9" xr3:uid="{1A532E95-2753-48B8-AFF1-7FC005CF6C3C}" name="Física_x000a_(C)" dataDxfId="5"/>
    <tableColumn id="10" xr3:uid="{8F0E842D-F5C1-4B84-96C8-AB78AEC40522}" name="Financiera_x000a_(D)" dataDxfId="4"/>
    <tableColumn id="5" xr3:uid="{F11B57CE-67C1-466A-AE82-9D212347FB85}" name="Física _x000a_(E)" dataDxfId="3"/>
    <tableColumn id="6" xr3:uid="{BCA51276-5BE7-43ED-B8CD-FFABFF1844B9}" name="Financiera _x000a_ (F)" dataDxfId="2"/>
    <tableColumn id="7" xr3:uid="{B8D78E36-4AAC-4206-80FF-34E6CFDF0B54}" name="Física _x000a_(%)_x000a_ G=E/C" dataDxfId="1" dataCellStyle="Porcentaje">
      <calculatedColumnFormula>IF(G29&gt;0,G29/C29,0)</calculatedColumnFormula>
    </tableColumn>
    <tableColumn id="8" xr3:uid="{B50E896A-149F-4E13-A527-C22638CA2583}" name="Financiero _x000a_(%) _x000a_H=F/D" dataDxfId="0">
      <calculatedColumnFormula>IF(H29&gt;0,H29/D29,0)</calculatedColumnFormula>
    </tableColumn>
  </tableColumns>
  <tableStyleInfo name="Estilo de tabla 1" showFirstColumn="0" showLastColumn="0" showRowStripes="1" showColumnStripes="0"/>
</table>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34479C-993B-4588-8475-DCAAD29F6444}">
  <dimension ref="B1:Q65"/>
  <sheetViews>
    <sheetView tabSelected="1" topLeftCell="A39" zoomScale="85" zoomScaleNormal="85" workbookViewId="0">
      <selection activeCell="O53" sqref="O53"/>
    </sheetView>
  </sheetViews>
  <sheetFormatPr baseColWidth="10" defaultColWidth="11.42578125" defaultRowHeight="15" x14ac:dyDescent="0.25"/>
  <cols>
    <col min="1" max="1" width="3.42578125" customWidth="1"/>
    <col min="2" max="2" width="23" style="5" customWidth="1"/>
    <col min="3" max="4" width="12.7109375" style="5" customWidth="1"/>
    <col min="5" max="5" width="14.85546875" style="5" customWidth="1"/>
    <col min="6" max="6" width="12.7109375" style="5" customWidth="1"/>
    <col min="7" max="7" width="15.7109375" style="5" customWidth="1"/>
    <col min="8" max="8" width="12.7109375" style="5" customWidth="1"/>
    <col min="9" max="9" width="14.7109375" style="5" customWidth="1"/>
    <col min="10" max="11" width="12.7109375" style="5" customWidth="1"/>
    <col min="14" max="14" width="15.28515625" bestFit="1" customWidth="1"/>
    <col min="15" max="15" width="13.7109375" bestFit="1" customWidth="1"/>
    <col min="16" max="17" width="15.28515625" bestFit="1" customWidth="1"/>
  </cols>
  <sheetData>
    <row r="1" spans="2:11" ht="21.75" thickBot="1" x14ac:dyDescent="0.3">
      <c r="B1" s="28"/>
      <c r="C1" s="80" t="s">
        <v>88</v>
      </c>
      <c r="D1" s="81"/>
      <c r="E1" s="81"/>
      <c r="F1" s="81"/>
      <c r="G1" s="81"/>
      <c r="H1" s="81"/>
      <c r="I1" s="81"/>
      <c r="J1" s="81"/>
      <c r="K1" s="82"/>
    </row>
    <row r="2" spans="2:11" ht="27" customHeight="1" thickBot="1" x14ac:dyDescent="0.3">
      <c r="B2" s="29"/>
      <c r="C2" s="83" t="s">
        <v>1</v>
      </c>
      <c r="D2" s="84"/>
      <c r="E2" s="83" t="s">
        <v>2</v>
      </c>
      <c r="F2" s="84"/>
      <c r="G2" s="84"/>
      <c r="H2" s="84"/>
      <c r="I2" s="85"/>
      <c r="J2" s="2" t="s">
        <v>3</v>
      </c>
      <c r="K2" s="30" t="s">
        <v>4</v>
      </c>
    </row>
    <row r="3" spans="2:11" ht="21.75" thickBot="1" x14ac:dyDescent="0.3">
      <c r="B3" s="31"/>
      <c r="C3" s="86" t="s">
        <v>5</v>
      </c>
      <c r="D3" s="87"/>
      <c r="E3" s="86"/>
      <c r="F3" s="87"/>
      <c r="G3" s="87"/>
      <c r="H3" s="87"/>
      <c r="I3" s="88"/>
      <c r="J3" s="20"/>
      <c r="K3" s="32"/>
    </row>
    <row r="4" spans="2:11" x14ac:dyDescent="0.25">
      <c r="B4" s="89"/>
      <c r="C4" s="90"/>
      <c r="D4" s="90"/>
      <c r="E4" s="91"/>
      <c r="F4" s="91"/>
      <c r="G4" s="91"/>
      <c r="H4" s="91"/>
      <c r="I4" s="91"/>
      <c r="J4" s="90"/>
      <c r="K4" s="92"/>
    </row>
    <row r="5" spans="2:11" ht="3" customHeight="1" x14ac:dyDescent="0.25">
      <c r="B5" s="77"/>
      <c r="C5" s="78"/>
      <c r="D5" s="78"/>
      <c r="E5" s="78"/>
      <c r="F5" s="78"/>
      <c r="G5" s="78"/>
      <c r="H5" s="78"/>
      <c r="I5" s="78"/>
      <c r="J5" s="78"/>
      <c r="K5" s="79"/>
    </row>
    <row r="6" spans="2:11" ht="15.75" x14ac:dyDescent="0.25">
      <c r="B6" s="63" t="s">
        <v>6</v>
      </c>
      <c r="C6" s="64"/>
      <c r="D6" s="64"/>
      <c r="E6" s="64"/>
      <c r="F6" s="64"/>
      <c r="G6" s="64"/>
      <c r="H6" s="64"/>
      <c r="I6" s="64"/>
      <c r="J6" s="64"/>
      <c r="K6" s="65"/>
    </row>
    <row r="7" spans="2:11" ht="15.75" x14ac:dyDescent="0.25">
      <c r="B7" s="69" t="s">
        <v>7</v>
      </c>
      <c r="C7" s="70"/>
      <c r="D7" s="70"/>
      <c r="E7" s="70"/>
      <c r="F7" s="70"/>
      <c r="G7" s="70"/>
      <c r="H7" s="70"/>
      <c r="I7" s="70"/>
      <c r="J7" s="70"/>
      <c r="K7" s="71"/>
    </row>
    <row r="8" spans="2:11" x14ac:dyDescent="0.25">
      <c r="B8" s="3" t="s">
        <v>8</v>
      </c>
      <c r="C8" s="57" t="s">
        <v>79</v>
      </c>
      <c r="D8" s="58"/>
      <c r="E8" s="58"/>
      <c r="F8" s="58"/>
      <c r="G8" s="58"/>
      <c r="H8" s="58"/>
      <c r="I8" s="58"/>
      <c r="J8" s="58"/>
      <c r="K8" s="59"/>
    </row>
    <row r="9" spans="2:11" ht="15" customHeight="1" x14ac:dyDescent="0.25">
      <c r="B9" s="18" t="s">
        <v>10</v>
      </c>
      <c r="C9" s="57" t="s">
        <v>11</v>
      </c>
      <c r="D9" s="58"/>
      <c r="E9" s="58"/>
      <c r="F9" s="58"/>
      <c r="G9" s="58"/>
      <c r="H9" s="58"/>
      <c r="I9" s="58"/>
      <c r="J9" s="58"/>
      <c r="K9" s="59"/>
    </row>
    <row r="10" spans="2:11" x14ac:dyDescent="0.25">
      <c r="B10" s="18" t="s">
        <v>12</v>
      </c>
      <c r="C10" s="57" t="s">
        <v>13</v>
      </c>
      <c r="D10" s="58"/>
      <c r="E10" s="58"/>
      <c r="F10" s="58"/>
      <c r="G10" s="58"/>
      <c r="H10" s="58"/>
      <c r="I10" s="58"/>
      <c r="J10" s="58"/>
      <c r="K10" s="59"/>
    </row>
    <row r="11" spans="2:11" ht="63.75" customHeight="1" x14ac:dyDescent="0.25">
      <c r="B11" s="3" t="s">
        <v>14</v>
      </c>
      <c r="C11" s="60" t="s">
        <v>15</v>
      </c>
      <c r="D11" s="61"/>
      <c r="E11" s="61"/>
      <c r="F11" s="61"/>
      <c r="G11" s="61"/>
      <c r="H11" s="61"/>
      <c r="I11" s="61"/>
      <c r="J11" s="61"/>
      <c r="K11" s="62"/>
    </row>
    <row r="12" spans="2:11" ht="68.25" customHeight="1" x14ac:dyDescent="0.25">
      <c r="B12" s="3" t="s">
        <v>16</v>
      </c>
      <c r="C12" s="60" t="s">
        <v>17</v>
      </c>
      <c r="D12" s="61"/>
      <c r="E12" s="61"/>
      <c r="F12" s="61"/>
      <c r="G12" s="61"/>
      <c r="H12" s="61"/>
      <c r="I12" s="61"/>
      <c r="J12" s="61"/>
      <c r="K12" s="62"/>
    </row>
    <row r="13" spans="2:11" ht="15.75" x14ac:dyDescent="0.25">
      <c r="B13" s="63" t="s">
        <v>18</v>
      </c>
      <c r="C13" s="64"/>
      <c r="D13" s="64"/>
      <c r="E13" s="64"/>
      <c r="F13" s="64"/>
      <c r="G13" s="64"/>
      <c r="H13" s="64"/>
      <c r="I13" s="64"/>
      <c r="J13" s="64"/>
      <c r="K13" s="65"/>
    </row>
    <row r="14" spans="2:11" ht="27.75" customHeight="1" x14ac:dyDescent="0.25">
      <c r="B14" s="3" t="s">
        <v>19</v>
      </c>
      <c r="C14" s="19">
        <v>2</v>
      </c>
      <c r="D14" s="66" t="str">
        <f>IFERROR(VLOOKUP(C14,'[1]Validacion datos'!A2:B5,2,FALSE),"")</f>
        <v>DESARROLLO SOCIAL</v>
      </c>
      <c r="E14" s="66"/>
      <c r="F14" s="66"/>
      <c r="G14" s="66"/>
      <c r="H14" s="66"/>
      <c r="I14" s="66"/>
      <c r="J14" s="66"/>
      <c r="K14" s="66"/>
    </row>
    <row r="15" spans="2:11" ht="26.25" customHeight="1" x14ac:dyDescent="0.25">
      <c r="B15" s="3" t="s">
        <v>20</v>
      </c>
      <c r="C15" s="6">
        <v>2.5</v>
      </c>
      <c r="D15" s="66" t="str">
        <f>IFERROR(VLOOKUP(C15,'[1]Validacion datos'!A8:B26,2,FALSE),"")</f>
        <v>Vivienda digna en entornos saludables</v>
      </c>
      <c r="E15" s="66"/>
      <c r="F15" s="66"/>
      <c r="G15" s="66"/>
      <c r="H15" s="66"/>
      <c r="I15" s="66"/>
      <c r="J15" s="66"/>
      <c r="K15" s="66"/>
    </row>
    <row r="16" spans="2:11" ht="33" customHeight="1" x14ac:dyDescent="0.25">
      <c r="B16" s="3" t="s">
        <v>21</v>
      </c>
      <c r="C16" s="7" t="s">
        <v>74</v>
      </c>
      <c r="D16" s="119" t="str">
        <f>IFERROR(VLOOKUP(C16,'[1]Validacion datos'!D8:E64,2,FALSE),"")</f>
        <v>Facilitar el acceso de la población a viviendas económicas, seguras y dignas, con seguridad jurídica y en asentamientos humanos sostenibles, socialmente integrados, que cumplan con los criterios de adecuada gestión de riesgos y accesibilidad universal para las personas con discapacidad físico motora</v>
      </c>
      <c r="E16" s="119"/>
      <c r="F16" s="119"/>
      <c r="G16" s="119"/>
      <c r="H16" s="119"/>
      <c r="I16" s="119"/>
      <c r="J16" s="119"/>
      <c r="K16" s="119"/>
    </row>
    <row r="17" spans="2:17" ht="15.75" x14ac:dyDescent="0.25">
      <c r="B17" s="63" t="s">
        <v>22</v>
      </c>
      <c r="C17" s="64"/>
      <c r="D17" s="64"/>
      <c r="E17" s="64"/>
      <c r="F17" s="64"/>
      <c r="G17" s="64"/>
      <c r="H17" s="64"/>
      <c r="I17" s="64"/>
      <c r="J17" s="64"/>
      <c r="K17" s="65"/>
    </row>
    <row r="18" spans="2:17" ht="29.25" customHeight="1" x14ac:dyDescent="0.25">
      <c r="B18" s="3" t="s">
        <v>23</v>
      </c>
      <c r="C18" s="55" t="s">
        <v>24</v>
      </c>
      <c r="D18" s="55"/>
      <c r="E18" s="55"/>
      <c r="F18" s="55"/>
      <c r="G18" s="55"/>
      <c r="H18" s="55"/>
      <c r="I18" s="55"/>
      <c r="J18" s="55"/>
      <c r="K18" s="56"/>
    </row>
    <row r="19" spans="2:17" ht="33" customHeight="1" x14ac:dyDescent="0.25">
      <c r="B19" s="8" t="s">
        <v>25</v>
      </c>
      <c r="C19" s="55" t="s">
        <v>26</v>
      </c>
      <c r="D19" s="55"/>
      <c r="E19" s="55"/>
      <c r="F19" s="55"/>
      <c r="G19" s="55"/>
      <c r="H19" s="55"/>
      <c r="I19" s="55"/>
      <c r="J19" s="55"/>
      <c r="K19" s="56"/>
    </row>
    <row r="20" spans="2:17" ht="34.5" customHeight="1" x14ac:dyDescent="0.25">
      <c r="B20" s="8" t="s">
        <v>27</v>
      </c>
      <c r="C20" s="55" t="s">
        <v>28</v>
      </c>
      <c r="D20" s="55"/>
      <c r="E20" s="55"/>
      <c r="F20" s="55"/>
      <c r="G20" s="55"/>
      <c r="H20" s="55"/>
      <c r="I20" s="55"/>
      <c r="J20" s="55"/>
      <c r="K20" s="56"/>
    </row>
    <row r="21" spans="2:17" ht="35.25" customHeight="1" x14ac:dyDescent="0.25">
      <c r="B21" s="8" t="s">
        <v>29</v>
      </c>
      <c r="C21" s="55" t="s">
        <v>89</v>
      </c>
      <c r="D21" s="55"/>
      <c r="E21" s="55"/>
      <c r="F21" s="55"/>
      <c r="G21" s="55"/>
      <c r="H21" s="55"/>
      <c r="I21" s="55"/>
      <c r="J21" s="55"/>
      <c r="K21" s="56"/>
    </row>
    <row r="22" spans="2:17" ht="15.75" x14ac:dyDescent="0.25">
      <c r="B22" s="63" t="s">
        <v>31</v>
      </c>
      <c r="C22" s="64"/>
      <c r="D22" s="64"/>
      <c r="E22" s="64"/>
      <c r="F22" s="64"/>
      <c r="G22" s="64"/>
      <c r="H22" s="64"/>
      <c r="I22" s="64"/>
      <c r="J22" s="64"/>
      <c r="K22" s="65"/>
    </row>
    <row r="23" spans="2:17" ht="15.75" x14ac:dyDescent="0.25">
      <c r="B23" s="69" t="s">
        <v>32</v>
      </c>
      <c r="C23" s="70"/>
      <c r="D23" s="70"/>
      <c r="E23" s="70"/>
      <c r="F23" s="70"/>
      <c r="G23" s="70"/>
      <c r="H23" s="70"/>
      <c r="I23" s="70"/>
      <c r="J23" s="70"/>
      <c r="K23" s="71"/>
    </row>
    <row r="24" spans="2:17" ht="15" customHeight="1" x14ac:dyDescent="0.25">
      <c r="B24" s="116" t="s">
        <v>33</v>
      </c>
      <c r="C24" s="117"/>
      <c r="D24" s="75" t="s">
        <v>34</v>
      </c>
      <c r="E24" s="118"/>
      <c r="F24" s="118"/>
      <c r="G24" s="118" t="s">
        <v>35</v>
      </c>
      <c r="H24" s="118"/>
      <c r="I24" s="117"/>
      <c r="J24" s="75" t="s">
        <v>36</v>
      </c>
      <c r="K24" s="76"/>
    </row>
    <row r="25" spans="2:17" x14ac:dyDescent="0.25">
      <c r="B25" s="98">
        <v>2653513392</v>
      </c>
      <c r="C25" s="95"/>
      <c r="D25" s="93">
        <v>3078715228.5999999</v>
      </c>
      <c r="E25" s="94"/>
      <c r="F25" s="95"/>
      <c r="G25" s="93">
        <f>+I29+I30+I31</f>
        <v>2215659515.9300003</v>
      </c>
      <c r="H25" s="94"/>
      <c r="I25" s="95"/>
      <c r="J25" s="96">
        <f>IF(G25&gt;0,G25/D25,0)</f>
        <v>0.71967017129334776</v>
      </c>
      <c r="K25" s="97"/>
      <c r="N25" s="46"/>
      <c r="O25" s="46"/>
      <c r="P25" s="46"/>
      <c r="Q25" s="46"/>
    </row>
    <row r="26" spans="2:17" ht="15.75" x14ac:dyDescent="0.25">
      <c r="B26" s="69" t="s">
        <v>96</v>
      </c>
      <c r="C26" s="70"/>
      <c r="D26" s="70"/>
      <c r="E26" s="70"/>
      <c r="F26" s="70"/>
      <c r="G26" s="70"/>
      <c r="H26" s="70"/>
      <c r="I26" s="70"/>
      <c r="J26" s="70"/>
      <c r="K26" s="71"/>
      <c r="N26" s="46"/>
      <c r="O26" s="46"/>
      <c r="P26" s="46"/>
      <c r="Q26" s="46"/>
    </row>
    <row r="27" spans="2:17" x14ac:dyDescent="0.25">
      <c r="B27" s="4"/>
      <c r="C27"/>
      <c r="D27" s="72" t="s">
        <v>38</v>
      </c>
      <c r="E27" s="73"/>
      <c r="F27" s="72" t="s">
        <v>94</v>
      </c>
      <c r="G27" s="73"/>
      <c r="H27" s="72" t="s">
        <v>95</v>
      </c>
      <c r="I27" s="72"/>
      <c r="J27" s="72" t="s">
        <v>41</v>
      </c>
      <c r="K27" s="74"/>
    </row>
    <row r="28" spans="2:17" ht="38.25" x14ac:dyDescent="0.25">
      <c r="B28" s="33" t="s">
        <v>42</v>
      </c>
      <c r="C28" s="9" t="s">
        <v>43</v>
      </c>
      <c r="D28" s="9" t="s">
        <v>44</v>
      </c>
      <c r="E28" s="9" t="s">
        <v>45</v>
      </c>
      <c r="F28" s="9" t="s">
        <v>46</v>
      </c>
      <c r="G28" s="9" t="s">
        <v>47</v>
      </c>
      <c r="H28" s="9" t="s">
        <v>48</v>
      </c>
      <c r="I28" s="9" t="s">
        <v>49</v>
      </c>
      <c r="J28" s="9" t="s">
        <v>50</v>
      </c>
      <c r="K28" s="34" t="s">
        <v>51</v>
      </c>
    </row>
    <row r="29" spans="2:17" ht="52.5" customHeight="1" x14ac:dyDescent="0.25">
      <c r="B29" s="35" t="s">
        <v>80</v>
      </c>
      <c r="C29" s="26" t="s">
        <v>53</v>
      </c>
      <c r="D29" s="10">
        <v>11000</v>
      </c>
      <c r="E29" s="10">
        <v>1523874895</v>
      </c>
      <c r="F29" s="10">
        <v>6000</v>
      </c>
      <c r="G29" s="10">
        <f>457162469*2</f>
        <v>914324938</v>
      </c>
      <c r="H29" s="12">
        <f>2227+2184</f>
        <v>4411</v>
      </c>
      <c r="I29" s="11">
        <v>1075715851.9000001</v>
      </c>
      <c r="J29" s="13">
        <f t="shared" ref="J29:K31" si="0">IF(H29&gt;0,H29/F29,0)</f>
        <v>0.73516666666666663</v>
      </c>
      <c r="K29" s="36">
        <f t="shared" si="0"/>
        <v>1.1765137394732201</v>
      </c>
      <c r="L29" s="45"/>
    </row>
    <row r="30" spans="2:17" ht="52.5" customHeight="1" x14ac:dyDescent="0.25">
      <c r="B30" s="37" t="s">
        <v>81</v>
      </c>
      <c r="C30" s="26" t="s">
        <v>55</v>
      </c>
      <c r="D30" s="44">
        <v>1</v>
      </c>
      <c r="E30" s="10">
        <v>356663491</v>
      </c>
      <c r="F30" s="47">
        <v>0.7</v>
      </c>
      <c r="G30" s="10">
        <f>106999047.3+142665396</f>
        <v>249664443.30000001</v>
      </c>
      <c r="H30" s="48">
        <f>48%+7%</f>
        <v>0.55000000000000004</v>
      </c>
      <c r="I30" s="11">
        <v>17514189.030000001</v>
      </c>
      <c r="J30" s="13">
        <f t="shared" si="0"/>
        <v>0.78571428571428581</v>
      </c>
      <c r="K30" s="36">
        <f t="shared" si="0"/>
        <v>7.0150914557563671E-2</v>
      </c>
    </row>
    <row r="31" spans="2:17" ht="51.75" customHeight="1" x14ac:dyDescent="0.25">
      <c r="B31" s="37" t="s">
        <v>82</v>
      </c>
      <c r="C31" s="26" t="s">
        <v>55</v>
      </c>
      <c r="D31" s="44">
        <v>1</v>
      </c>
      <c r="E31" s="14">
        <v>1472429475</v>
      </c>
      <c r="F31" s="47">
        <v>0.7</v>
      </c>
      <c r="G31" s="14">
        <f>441728843+588971790</f>
        <v>1030700633</v>
      </c>
      <c r="H31" s="49">
        <f>53%+11.86%</f>
        <v>0.64860000000000007</v>
      </c>
      <c r="I31" s="15">
        <v>1122429475</v>
      </c>
      <c r="J31" s="13">
        <f t="shared" si="0"/>
        <v>0.92657142857142871</v>
      </c>
      <c r="K31" s="36">
        <f t="shared" si="0"/>
        <v>1.0889965903416692</v>
      </c>
    </row>
    <row r="32" spans="2:17" ht="18.75" customHeight="1" x14ac:dyDescent="0.25">
      <c r="B32" s="63" t="s">
        <v>56</v>
      </c>
      <c r="C32" s="64"/>
      <c r="D32" s="64"/>
      <c r="E32" s="64"/>
      <c r="F32" s="64"/>
      <c r="G32" s="64"/>
      <c r="H32" s="64"/>
      <c r="I32" s="64"/>
      <c r="J32" s="64"/>
      <c r="K32" s="65"/>
    </row>
    <row r="33" spans="2:11" ht="18.75" customHeight="1" x14ac:dyDescent="0.25">
      <c r="B33" s="69" t="s">
        <v>57</v>
      </c>
      <c r="C33" s="70"/>
      <c r="D33" s="70"/>
      <c r="E33" s="70"/>
      <c r="F33" s="70"/>
      <c r="G33" s="70"/>
      <c r="H33" s="70"/>
      <c r="I33" s="70"/>
      <c r="J33" s="70"/>
      <c r="K33" s="71"/>
    </row>
    <row r="34" spans="2:11" ht="21" customHeight="1" x14ac:dyDescent="0.25">
      <c r="B34" s="17" t="s">
        <v>58</v>
      </c>
      <c r="C34" s="55" t="s">
        <v>59</v>
      </c>
      <c r="D34" s="55"/>
      <c r="E34" s="55"/>
      <c r="F34" s="55"/>
      <c r="G34" s="55"/>
      <c r="H34" s="55"/>
      <c r="I34" s="55"/>
      <c r="J34" s="55"/>
      <c r="K34" s="56"/>
    </row>
    <row r="35" spans="2:11" ht="30" customHeight="1" x14ac:dyDescent="0.25">
      <c r="B35" s="17" t="s">
        <v>60</v>
      </c>
      <c r="C35" s="55" t="s">
        <v>83</v>
      </c>
      <c r="D35" s="55"/>
      <c r="E35" s="55"/>
      <c r="F35" s="55"/>
      <c r="G35" s="55"/>
      <c r="H35" s="55"/>
      <c r="I35" s="55"/>
      <c r="J35" s="55"/>
      <c r="K35" s="56"/>
    </row>
    <row r="36" spans="2:11" ht="45.75" customHeight="1" x14ac:dyDescent="0.25">
      <c r="B36" s="17" t="s">
        <v>62</v>
      </c>
      <c r="C36" s="67" t="s">
        <v>97</v>
      </c>
      <c r="D36" s="67"/>
      <c r="E36" s="67"/>
      <c r="F36" s="67"/>
      <c r="G36" s="67"/>
      <c r="H36" s="67"/>
      <c r="I36" s="67"/>
      <c r="J36" s="67"/>
      <c r="K36" s="68"/>
    </row>
    <row r="37" spans="2:11" ht="60" customHeight="1" thickBot="1" x14ac:dyDescent="0.3">
      <c r="B37" s="21" t="s">
        <v>63</v>
      </c>
      <c r="C37" s="53" t="s">
        <v>98</v>
      </c>
      <c r="D37" s="53"/>
      <c r="E37" s="53"/>
      <c r="F37" s="53"/>
      <c r="G37" s="53"/>
      <c r="H37" s="53"/>
      <c r="I37" s="53"/>
      <c r="J37" s="53"/>
      <c r="K37" s="54"/>
    </row>
    <row r="38" spans="2:11" ht="22.5" customHeight="1" x14ac:dyDescent="0.25">
      <c r="B38" s="17" t="s">
        <v>58</v>
      </c>
      <c r="C38" s="55" t="s">
        <v>84</v>
      </c>
      <c r="D38" s="55"/>
      <c r="E38" s="55"/>
      <c r="F38" s="55"/>
      <c r="G38" s="55"/>
      <c r="H38" s="55"/>
      <c r="I38" s="55"/>
      <c r="J38" s="55"/>
      <c r="K38" s="56"/>
    </row>
    <row r="39" spans="2:11" ht="30" customHeight="1" x14ac:dyDescent="0.25">
      <c r="B39" s="17" t="s">
        <v>60</v>
      </c>
      <c r="C39" s="105" t="s">
        <v>87</v>
      </c>
      <c r="D39" s="105"/>
      <c r="E39" s="105"/>
      <c r="F39" s="105"/>
      <c r="G39" s="105"/>
      <c r="H39" s="105"/>
      <c r="I39" s="105"/>
      <c r="J39" s="105"/>
      <c r="K39" s="106"/>
    </row>
    <row r="40" spans="2:11" ht="52.5" customHeight="1" x14ac:dyDescent="0.25">
      <c r="B40" s="17" t="s">
        <v>62</v>
      </c>
      <c r="C40" s="105" t="s">
        <v>99</v>
      </c>
      <c r="D40" s="105"/>
      <c r="E40" s="105"/>
      <c r="F40" s="105"/>
      <c r="G40" s="105"/>
      <c r="H40" s="105"/>
      <c r="I40" s="105"/>
      <c r="J40" s="105"/>
      <c r="K40" s="106"/>
    </row>
    <row r="41" spans="2:11" ht="48.75" customHeight="1" thickBot="1" x14ac:dyDescent="0.3">
      <c r="B41" s="21" t="s">
        <v>63</v>
      </c>
      <c r="C41" s="53" t="s">
        <v>90</v>
      </c>
      <c r="D41" s="53"/>
      <c r="E41" s="53"/>
      <c r="F41" s="53"/>
      <c r="G41" s="53"/>
      <c r="H41" s="53"/>
      <c r="I41" s="53"/>
      <c r="J41" s="53"/>
      <c r="K41" s="54"/>
    </row>
    <row r="42" spans="2:11" ht="22.5" customHeight="1" x14ac:dyDescent="0.25">
      <c r="B42" s="17" t="s">
        <v>58</v>
      </c>
      <c r="C42" s="120" t="s">
        <v>85</v>
      </c>
      <c r="D42" s="120"/>
      <c r="E42" s="120"/>
      <c r="F42" s="120"/>
      <c r="G42" s="120"/>
      <c r="H42" s="120"/>
      <c r="I42" s="120"/>
      <c r="J42" s="120"/>
      <c r="K42" s="121"/>
    </row>
    <row r="43" spans="2:11" ht="39.75" customHeight="1" x14ac:dyDescent="0.25">
      <c r="B43" s="17" t="s">
        <v>60</v>
      </c>
      <c r="C43" s="105" t="s">
        <v>86</v>
      </c>
      <c r="D43" s="105"/>
      <c r="E43" s="105"/>
      <c r="F43" s="105"/>
      <c r="G43" s="105"/>
      <c r="H43" s="105"/>
      <c r="I43" s="105"/>
      <c r="J43" s="105"/>
      <c r="K43" s="106"/>
    </row>
    <row r="44" spans="2:11" ht="51" customHeight="1" x14ac:dyDescent="0.25">
      <c r="B44" s="17" t="s">
        <v>62</v>
      </c>
      <c r="C44" s="105" t="s">
        <v>100</v>
      </c>
      <c r="D44" s="105"/>
      <c r="E44" s="105"/>
      <c r="F44" s="105"/>
      <c r="G44" s="105"/>
      <c r="H44" s="105"/>
      <c r="I44" s="105"/>
      <c r="J44" s="105"/>
      <c r="K44" s="106"/>
    </row>
    <row r="45" spans="2:11" ht="30" customHeight="1" x14ac:dyDescent="0.25">
      <c r="B45" s="17" t="s">
        <v>63</v>
      </c>
      <c r="C45" s="105" t="s">
        <v>91</v>
      </c>
      <c r="D45" s="105"/>
      <c r="E45" s="105"/>
      <c r="F45" s="105"/>
      <c r="G45" s="105"/>
      <c r="H45" s="105"/>
      <c r="I45" s="105"/>
      <c r="J45" s="105"/>
      <c r="K45" s="106"/>
    </row>
    <row r="46" spans="2:11" ht="15.75" x14ac:dyDescent="0.25">
      <c r="B46" s="63"/>
      <c r="C46" s="64"/>
      <c r="D46" s="64"/>
      <c r="E46" s="64"/>
      <c r="F46" s="64"/>
      <c r="G46" s="64"/>
      <c r="H46" s="64"/>
      <c r="I46" s="64"/>
      <c r="J46" s="64"/>
      <c r="K46" s="65"/>
    </row>
    <row r="47" spans="2:11" ht="15.75" x14ac:dyDescent="0.25">
      <c r="B47" s="107" t="s">
        <v>67</v>
      </c>
      <c r="C47" s="108"/>
      <c r="D47" s="108"/>
      <c r="E47" s="108"/>
      <c r="F47" s="108"/>
      <c r="G47" s="108"/>
      <c r="H47" s="108"/>
      <c r="I47" s="108"/>
      <c r="J47" s="108"/>
      <c r="K47" s="109"/>
    </row>
    <row r="48" spans="2:11" ht="27.75" customHeight="1" x14ac:dyDescent="0.25">
      <c r="B48" s="110"/>
      <c r="C48" s="111"/>
      <c r="D48" s="111"/>
      <c r="E48" s="111"/>
      <c r="F48" s="111"/>
      <c r="G48" s="111"/>
      <c r="H48" s="111"/>
      <c r="I48" s="111"/>
      <c r="J48" s="111"/>
      <c r="K48" s="112"/>
    </row>
    <row r="49" spans="2:11" s="24" customFormat="1" ht="11.25" customHeight="1" x14ac:dyDescent="0.25">
      <c r="B49" s="38"/>
      <c r="C49" s="22"/>
      <c r="D49" s="22"/>
      <c r="E49" s="22"/>
      <c r="F49" s="22"/>
      <c r="G49" s="22"/>
      <c r="H49" s="22"/>
      <c r="I49" s="22"/>
      <c r="J49" s="22"/>
      <c r="K49" s="39"/>
    </row>
    <row r="50" spans="2:11" s="24" customFormat="1" ht="12" customHeight="1" x14ac:dyDescent="0.25">
      <c r="B50" s="113" t="s">
        <v>69</v>
      </c>
      <c r="C50" s="114"/>
      <c r="D50" s="114"/>
      <c r="E50" s="114"/>
      <c r="F50" s="114"/>
      <c r="G50" s="114"/>
      <c r="H50" s="114"/>
      <c r="I50" s="114"/>
      <c r="J50" s="114"/>
      <c r="K50" s="115"/>
    </row>
    <row r="51" spans="2:11" s="24" customFormat="1" ht="21" customHeight="1" x14ac:dyDescent="0.25">
      <c r="B51" s="40"/>
      <c r="C51" s="25"/>
      <c r="D51" s="25"/>
      <c r="E51" s="25"/>
      <c r="F51" s="25"/>
      <c r="G51" s="25"/>
      <c r="H51" s="25"/>
      <c r="I51" s="25"/>
      <c r="J51" s="25"/>
      <c r="K51" s="41"/>
    </row>
    <row r="52" spans="2:11" s="24" customFormat="1" ht="21.75" hidden="1" customHeight="1" x14ac:dyDescent="0.25">
      <c r="B52" s="40"/>
      <c r="C52" s="25"/>
      <c r="D52" s="25"/>
      <c r="E52" s="25"/>
      <c r="F52" s="25"/>
      <c r="G52" s="25"/>
      <c r="H52" s="25"/>
      <c r="I52" s="25"/>
      <c r="J52" s="25"/>
      <c r="K52" s="41"/>
    </row>
    <row r="53" spans="2:11" s="24" customFormat="1" ht="21.75" customHeight="1" x14ac:dyDescent="0.25">
      <c r="B53" s="40"/>
      <c r="C53" s="25"/>
      <c r="D53" s="25"/>
      <c r="E53" s="25"/>
      <c r="F53" s="25"/>
      <c r="G53" s="25"/>
      <c r="H53" s="25"/>
      <c r="I53" s="25"/>
      <c r="J53" s="25"/>
      <c r="K53" s="41"/>
    </row>
    <row r="54" spans="2:11" s="24" customFormat="1" ht="21.75" customHeight="1" x14ac:dyDescent="0.25">
      <c r="B54" s="40"/>
      <c r="C54" s="25"/>
      <c r="D54" s="25"/>
      <c r="E54" s="25"/>
      <c r="F54" s="25"/>
      <c r="G54" s="25"/>
      <c r="H54" s="25"/>
      <c r="I54" s="25"/>
      <c r="J54" s="25"/>
      <c r="K54" s="41"/>
    </row>
    <row r="55" spans="2:11" s="24" customFormat="1" x14ac:dyDescent="0.25">
      <c r="B55" s="42"/>
      <c r="C55" s="23"/>
      <c r="D55" s="23"/>
      <c r="E55" s="23"/>
      <c r="F55" s="23"/>
      <c r="G55" s="23"/>
      <c r="H55" s="23"/>
      <c r="I55" s="23"/>
      <c r="J55" s="23"/>
      <c r="K55" s="43"/>
    </row>
    <row r="56" spans="2:11" s="24" customFormat="1" ht="18.75" customHeight="1" x14ac:dyDescent="0.35">
      <c r="B56" s="99"/>
      <c r="C56" s="100"/>
      <c r="D56" s="100"/>
      <c r="E56" s="100"/>
      <c r="F56" s="100"/>
      <c r="G56" s="100"/>
      <c r="H56" s="100"/>
      <c r="I56" s="100"/>
      <c r="J56" s="100"/>
      <c r="K56" s="101"/>
    </row>
    <row r="57" spans="2:11" s="24" customFormat="1" ht="17.25" x14ac:dyDescent="0.35">
      <c r="B57" s="99" t="s">
        <v>92</v>
      </c>
      <c r="C57" s="100"/>
      <c r="D57" s="100"/>
      <c r="E57" s="100"/>
      <c r="F57" s="100"/>
      <c r="G57" s="100"/>
      <c r="H57" s="100"/>
      <c r="I57" s="100"/>
      <c r="J57" s="100"/>
      <c r="K57" s="101"/>
    </row>
    <row r="58" spans="2:11" s="24" customFormat="1" ht="17.25" x14ac:dyDescent="0.35">
      <c r="B58" s="102" t="s">
        <v>93</v>
      </c>
      <c r="C58" s="103"/>
      <c r="D58" s="103"/>
      <c r="E58" s="103"/>
      <c r="F58" s="103"/>
      <c r="G58" s="103"/>
      <c r="H58" s="103"/>
      <c r="I58" s="103"/>
      <c r="J58" s="103"/>
      <c r="K58" s="104"/>
    </row>
    <row r="59" spans="2:11" s="24" customFormat="1" ht="17.25" x14ac:dyDescent="0.35">
      <c r="B59" s="102" t="s">
        <v>101</v>
      </c>
      <c r="C59" s="103"/>
      <c r="D59" s="103"/>
      <c r="E59" s="103"/>
      <c r="F59" s="103"/>
      <c r="G59" s="103"/>
      <c r="H59" s="103"/>
      <c r="I59" s="103"/>
      <c r="J59" s="103"/>
      <c r="K59" s="104"/>
    </row>
    <row r="60" spans="2:11" s="24" customFormat="1" ht="24.75" customHeight="1" x14ac:dyDescent="0.25">
      <c r="B60" s="42"/>
      <c r="C60" s="23"/>
      <c r="D60" s="23"/>
      <c r="E60" s="23"/>
      <c r="F60" s="23"/>
      <c r="G60" s="23"/>
      <c r="H60" s="23"/>
      <c r="I60" s="23"/>
      <c r="J60" s="23"/>
      <c r="K60" s="43"/>
    </row>
    <row r="61" spans="2:11" s="24" customFormat="1" x14ac:dyDescent="0.25">
      <c r="B61" s="50"/>
      <c r="C61" s="51"/>
      <c r="D61" s="51"/>
      <c r="E61" s="51"/>
      <c r="F61" s="51"/>
      <c r="G61" s="51"/>
      <c r="H61" s="51"/>
      <c r="I61" s="51"/>
      <c r="J61" s="51"/>
      <c r="K61" s="52"/>
    </row>
    <row r="62" spans="2:11" s="24" customFormat="1" x14ac:dyDescent="0.25">
      <c r="B62" s="23"/>
      <c r="C62" s="23"/>
      <c r="D62" s="23"/>
      <c r="E62" s="23"/>
      <c r="F62" s="23"/>
      <c r="G62" s="23"/>
      <c r="H62" s="23"/>
      <c r="I62" s="23"/>
      <c r="J62" s="23"/>
      <c r="K62" s="23"/>
    </row>
    <row r="63" spans="2:11" s="24" customFormat="1" x14ac:dyDescent="0.25">
      <c r="B63" s="23"/>
      <c r="C63" s="23"/>
      <c r="D63" s="23"/>
      <c r="E63" s="23"/>
      <c r="F63" s="23"/>
      <c r="G63" s="23"/>
      <c r="H63" s="23"/>
      <c r="I63" s="23"/>
      <c r="J63" s="23"/>
      <c r="K63" s="23"/>
    </row>
    <row r="64" spans="2:11" s="24" customFormat="1" x14ac:dyDescent="0.25">
      <c r="B64" s="23"/>
      <c r="C64" s="23"/>
      <c r="D64" s="23"/>
      <c r="E64" s="23"/>
      <c r="F64" s="23"/>
      <c r="G64" s="23"/>
      <c r="H64" s="23"/>
      <c r="I64" s="23"/>
      <c r="J64" s="23"/>
      <c r="K64" s="23"/>
    </row>
    <row r="65" spans="2:11" s="24" customFormat="1" x14ac:dyDescent="0.25">
      <c r="B65" s="23"/>
      <c r="C65" s="23"/>
      <c r="D65" s="23"/>
      <c r="E65" s="23"/>
      <c r="F65" s="23"/>
      <c r="G65" s="23"/>
      <c r="H65" s="23"/>
      <c r="I65" s="23"/>
      <c r="J65" s="23"/>
      <c r="K65" s="23"/>
    </row>
  </sheetData>
  <mergeCells count="60">
    <mergeCell ref="C42:K42"/>
    <mergeCell ref="C38:K38"/>
    <mergeCell ref="C39:K39"/>
    <mergeCell ref="C40:K40"/>
    <mergeCell ref="C41:K41"/>
    <mergeCell ref="D15:K15"/>
    <mergeCell ref="D16:K16"/>
    <mergeCell ref="B17:K17"/>
    <mergeCell ref="C18:K18"/>
    <mergeCell ref="C19:K19"/>
    <mergeCell ref="C20:K20"/>
    <mergeCell ref="C21:K21"/>
    <mergeCell ref="B32:K32"/>
    <mergeCell ref="B33:K33"/>
    <mergeCell ref="B22:K22"/>
    <mergeCell ref="B23:K23"/>
    <mergeCell ref="B24:C24"/>
    <mergeCell ref="D24:F24"/>
    <mergeCell ref="G24:I24"/>
    <mergeCell ref="B57:K57"/>
    <mergeCell ref="B58:K58"/>
    <mergeCell ref="B59:K59"/>
    <mergeCell ref="C43:K43"/>
    <mergeCell ref="C44:K44"/>
    <mergeCell ref="C45:K45"/>
    <mergeCell ref="B56:K56"/>
    <mergeCell ref="B46:K46"/>
    <mergeCell ref="B47:K47"/>
    <mergeCell ref="B48:K48"/>
    <mergeCell ref="B50:K50"/>
    <mergeCell ref="C34:K34"/>
    <mergeCell ref="G25:I25"/>
    <mergeCell ref="D25:F25"/>
    <mergeCell ref="J25:K25"/>
    <mergeCell ref="B25:C25"/>
    <mergeCell ref="B5:K5"/>
    <mergeCell ref="B6:K6"/>
    <mergeCell ref="B7:K7"/>
    <mergeCell ref="C1:K1"/>
    <mergeCell ref="C2:D2"/>
    <mergeCell ref="E2:I2"/>
    <mergeCell ref="C3:D3"/>
    <mergeCell ref="E3:I3"/>
    <mergeCell ref="B4:K4"/>
    <mergeCell ref="C37:K37"/>
    <mergeCell ref="C35:K35"/>
    <mergeCell ref="C8:K8"/>
    <mergeCell ref="C11:K11"/>
    <mergeCell ref="C12:K12"/>
    <mergeCell ref="B13:K13"/>
    <mergeCell ref="D14:K14"/>
    <mergeCell ref="C9:K9"/>
    <mergeCell ref="C10:K10"/>
    <mergeCell ref="C36:K36"/>
    <mergeCell ref="B26:K26"/>
    <mergeCell ref="D27:E27"/>
    <mergeCell ref="H27:I27"/>
    <mergeCell ref="J27:K27"/>
    <mergeCell ref="F27:G27"/>
    <mergeCell ref="J24:K24"/>
  </mergeCells>
  <phoneticPr fontId="23" type="noConversion"/>
  <dataValidations xWindow="528" yWindow="616" count="16">
    <dataValidation allowBlank="1" showInputMessage="1" showErrorMessage="1" prompt="Monto ejecutado en el trimestre" sqref="I28:I31" xr:uid="{90E46E24-8E3F-4224-9F5D-F387CD76556E}"/>
    <dataValidation allowBlank="1" showInputMessage="1" showErrorMessage="1" prompt="Meta alcanzada en el trimestre" sqref="H28:H31" xr:uid="{078E0B3D-C3D5-4323-9A6F-7DD5AA0A91C9}"/>
    <dataValidation allowBlank="1" showInputMessage="1" showErrorMessage="1" prompt="Monto presupuestado para el producto" sqref="E28:E31 G28:G31 F29" xr:uid="{247AEBBA-5BB4-404D-982B-514E41C68A75}"/>
    <dataValidation allowBlank="1" showInputMessage="1" showErrorMessage="1" prompt="Meta anual del indicador" sqref="F28 D28:D31 F30:F31" xr:uid="{F1CB8B99-164D-4F51-9E69-AECE57493A93}"/>
    <dataValidation allowBlank="1" showInputMessage="1" showErrorMessage="1" prompt="Nombre del indicador" sqref="C28:C31" xr:uid="{3FF3C7F1-052B-4689-97E1-0EEC782A6AE3}"/>
    <dataValidation allowBlank="1" showInputMessage="1" showErrorMessage="1" prompt="Nombre de cada producto" sqref="B28:B31" xr:uid="{2947E0C5-61A1-48DD-8DCD-04F9232477FC}"/>
    <dataValidation allowBlank="1" showInputMessage="1" showErrorMessage="1" prompt="¿En qué consiste el programa?" sqref="C19:K19" xr:uid="{A2362AFB-DC9D-43E3-823E-BC3F38EE514F}"/>
    <dataValidation allowBlank="1" showInputMessage="1" showErrorMessage="1" prompt="Presupuesto del programa" sqref="G25 B25:D25" xr:uid="{2C90DB71-EB15-47FB-969B-D3C6779E55E0}"/>
    <dataValidation allowBlank="1" showInputMessage="1" showErrorMessage="1" prompt="Oportunidades de mejora identificadas" sqref="B48:K49" xr:uid="{DA848EFB-3FC8-4206-B557-B09F4E34DBE3}"/>
    <dataValidation allowBlank="1" showInputMessage="1" showErrorMessage="1" prompt="De existir desvío, explicar razones." sqref="C45:K45 C37:K37 C41:K41" xr:uid="{15752D16-318A-466B-84D2-F16C378EE918}"/>
    <dataValidation allowBlank="1" showInputMessage="1" showErrorMessage="1" prompt="1. Describir lo plasmado en el presupuesto_x000a_2. Describir lo alcanzado en términos financieros y de producción " sqref="C36:K36 C40:K40 C44:K44" xr:uid="{A72D67B3-A10B-4E8F-9A22-A756D2816C9A}"/>
    <dataValidation allowBlank="1" showInputMessage="1" showErrorMessage="1" prompt="¿En qué consiste el producto? su objetivo" sqref="C35:K35 C43:K43 C39:K39" xr:uid="{C5CE3DEC-0EC8-49F9-8F89-90A444E4EB2F}"/>
    <dataValidation allowBlank="1" showInputMessage="1" showErrorMessage="1" prompt="Nombre del producto" sqref="C34:K34 C42:K42 C38:K38" xr:uid="{57A174E9-6613-4681-B27E-70CFF7E4AC6E}"/>
    <dataValidation allowBlank="1" showInputMessage="1" showErrorMessage="1" prompt="¿A quién va dirigido el programa?, ¿qué característica tiene esta población que requiere ser beneficiada?" sqref="C20:K20" xr:uid="{11F3E972-AD96-42CB-BEF8-91EA11A88336}"/>
    <dataValidation allowBlank="1" showInputMessage="1" prompt="Nombre del capítulo" sqref="C8:K10" xr:uid="{7B510400-5492-4460-9A17-6F9C9401B683}"/>
    <dataValidation allowBlank="1" sqref="B8" xr:uid="{4E4D531B-D39C-42CD-8509-9C2E6575184D}"/>
  </dataValidations>
  <pageMargins left="0.47244094488188981" right="0.19685039370078741" top="0.94488188976377963" bottom="0.94488188976377963" header="0.31496062992125984" footer="0.31496062992125984"/>
  <pageSetup scale="65" orientation="portrait"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5ED64A-EDA5-4B75-93B0-387931413BAE}">
  <dimension ref="A1:L58"/>
  <sheetViews>
    <sheetView topLeftCell="A11" zoomScale="85" zoomScaleNormal="85" workbookViewId="0">
      <selection activeCell="H29" sqref="H29"/>
    </sheetView>
  </sheetViews>
  <sheetFormatPr baseColWidth="10" defaultColWidth="11.42578125" defaultRowHeight="15" x14ac:dyDescent="0.25"/>
  <cols>
    <col min="1" max="1" width="23" style="5" customWidth="1"/>
    <col min="2" max="3" width="12.7109375" style="5" customWidth="1"/>
    <col min="4" max="4" width="14.85546875" style="5" customWidth="1"/>
    <col min="5" max="5" width="12.7109375" style="5" customWidth="1"/>
    <col min="6" max="6" width="15.7109375" style="5" customWidth="1"/>
    <col min="7" max="7" width="12.7109375" style="5" customWidth="1"/>
    <col min="8" max="8" width="14.7109375" style="5" customWidth="1"/>
    <col min="9" max="10" width="12.7109375" style="5" customWidth="1"/>
    <col min="11" max="11" width="11.42578125" style="5"/>
    <col min="12" max="12" width="12.7109375" bestFit="1" customWidth="1"/>
  </cols>
  <sheetData>
    <row r="1" spans="1:11" ht="21.75" thickBot="1" x14ac:dyDescent="0.3">
      <c r="A1" s="28"/>
      <c r="B1" s="80" t="s">
        <v>0</v>
      </c>
      <c r="C1" s="81"/>
      <c r="D1" s="81"/>
      <c r="E1" s="81"/>
      <c r="F1" s="81"/>
      <c r="G1" s="81"/>
      <c r="H1" s="81"/>
      <c r="I1" s="81"/>
      <c r="J1" s="82"/>
      <c r="K1" s="1"/>
    </row>
    <row r="2" spans="1:11" ht="27" customHeight="1" thickBot="1" x14ac:dyDescent="0.3">
      <c r="A2" s="29"/>
      <c r="B2" s="83" t="s">
        <v>1</v>
      </c>
      <c r="C2" s="84"/>
      <c r="D2" s="83" t="s">
        <v>2</v>
      </c>
      <c r="E2" s="84"/>
      <c r="F2" s="84"/>
      <c r="G2" s="84"/>
      <c r="H2" s="85"/>
      <c r="I2" s="2" t="s">
        <v>3</v>
      </c>
      <c r="J2" s="30" t="s">
        <v>4</v>
      </c>
      <c r="K2" s="1"/>
    </row>
    <row r="3" spans="1:11" ht="21.75" thickBot="1" x14ac:dyDescent="0.3">
      <c r="A3" s="31"/>
      <c r="B3" s="86" t="s">
        <v>5</v>
      </c>
      <c r="C3" s="87"/>
      <c r="D3" s="86"/>
      <c r="E3" s="87"/>
      <c r="F3" s="87"/>
      <c r="G3" s="87"/>
      <c r="H3" s="88"/>
      <c r="I3" s="20"/>
      <c r="J3" s="32"/>
      <c r="K3" s="1"/>
    </row>
    <row r="4" spans="1:11" x14ac:dyDescent="0.25">
      <c r="A4" s="89"/>
      <c r="B4" s="90"/>
      <c r="C4" s="90"/>
      <c r="D4" s="91"/>
      <c r="E4" s="91"/>
      <c r="F4" s="91"/>
      <c r="G4" s="91"/>
      <c r="H4" s="91"/>
      <c r="I4" s="90"/>
      <c r="J4" s="92"/>
      <c r="K4" s="1"/>
    </row>
    <row r="5" spans="1:11" ht="3" customHeight="1" x14ac:dyDescent="0.25">
      <c r="A5" s="77"/>
      <c r="B5" s="78"/>
      <c r="C5" s="78"/>
      <c r="D5" s="78"/>
      <c r="E5" s="78"/>
      <c r="F5" s="78"/>
      <c r="G5" s="78"/>
      <c r="H5" s="78"/>
      <c r="I5" s="78"/>
      <c r="J5" s="79"/>
      <c r="K5" s="1"/>
    </row>
    <row r="6" spans="1:11" ht="15.75" x14ac:dyDescent="0.25">
      <c r="A6" s="63" t="s">
        <v>6</v>
      </c>
      <c r="B6" s="64"/>
      <c r="C6" s="64"/>
      <c r="D6" s="64"/>
      <c r="E6" s="64"/>
      <c r="F6" s="64"/>
      <c r="G6" s="64"/>
      <c r="H6" s="64"/>
      <c r="I6" s="64"/>
      <c r="J6" s="65"/>
      <c r="K6" s="1"/>
    </row>
    <row r="7" spans="1:11" ht="15.75" x14ac:dyDescent="0.25">
      <c r="A7" s="69" t="s">
        <v>7</v>
      </c>
      <c r="B7" s="70"/>
      <c r="C7" s="70"/>
      <c r="D7" s="70"/>
      <c r="E7" s="70"/>
      <c r="F7" s="70"/>
      <c r="G7" s="70"/>
      <c r="H7" s="70"/>
      <c r="I7" s="70"/>
      <c r="J7" s="71"/>
      <c r="K7" s="1"/>
    </row>
    <row r="8" spans="1:11" x14ac:dyDescent="0.25">
      <c r="A8" s="3" t="s">
        <v>8</v>
      </c>
      <c r="B8" s="57" t="s">
        <v>9</v>
      </c>
      <c r="C8" s="58"/>
      <c r="D8" s="58"/>
      <c r="E8" s="58"/>
      <c r="F8" s="58"/>
      <c r="G8" s="58"/>
      <c r="H8" s="58"/>
      <c r="I8" s="58"/>
      <c r="J8" s="59"/>
      <c r="K8" s="1"/>
    </row>
    <row r="9" spans="1:11" ht="15" customHeight="1" x14ac:dyDescent="0.25">
      <c r="A9" s="18" t="s">
        <v>10</v>
      </c>
      <c r="B9" s="57" t="s">
        <v>11</v>
      </c>
      <c r="C9" s="58"/>
      <c r="D9" s="58"/>
      <c r="E9" s="58"/>
      <c r="F9" s="58"/>
      <c r="G9" s="58"/>
      <c r="H9" s="58"/>
      <c r="I9" s="58"/>
      <c r="J9" s="59"/>
      <c r="K9" s="1"/>
    </row>
    <row r="10" spans="1:11" x14ac:dyDescent="0.25">
      <c r="A10" s="18" t="s">
        <v>12</v>
      </c>
      <c r="B10" s="57" t="s">
        <v>13</v>
      </c>
      <c r="C10" s="58"/>
      <c r="D10" s="58"/>
      <c r="E10" s="58"/>
      <c r="F10" s="58"/>
      <c r="G10" s="58"/>
      <c r="H10" s="58"/>
      <c r="I10" s="58"/>
      <c r="J10" s="59"/>
      <c r="K10" s="1"/>
    </row>
    <row r="11" spans="1:11" ht="63.75" customHeight="1" x14ac:dyDescent="0.25">
      <c r="A11" s="3" t="s">
        <v>14</v>
      </c>
      <c r="B11" s="60" t="s">
        <v>15</v>
      </c>
      <c r="C11" s="61"/>
      <c r="D11" s="61"/>
      <c r="E11" s="61"/>
      <c r="F11" s="61"/>
      <c r="G11" s="61"/>
      <c r="H11" s="61"/>
      <c r="I11" s="61"/>
      <c r="J11" s="62"/>
    </row>
    <row r="12" spans="1:11" ht="68.25" customHeight="1" x14ac:dyDescent="0.25">
      <c r="A12" s="3" t="s">
        <v>16</v>
      </c>
      <c r="B12" s="60" t="s">
        <v>17</v>
      </c>
      <c r="C12" s="61"/>
      <c r="D12" s="61"/>
      <c r="E12" s="61"/>
      <c r="F12" s="61"/>
      <c r="G12" s="61"/>
      <c r="H12" s="61"/>
      <c r="I12" s="61"/>
      <c r="J12" s="62"/>
    </row>
    <row r="13" spans="1:11" ht="15.75" x14ac:dyDescent="0.25">
      <c r="A13" s="63" t="s">
        <v>18</v>
      </c>
      <c r="B13" s="64"/>
      <c r="C13" s="64"/>
      <c r="D13" s="64"/>
      <c r="E13" s="64"/>
      <c r="F13" s="64"/>
      <c r="G13" s="64"/>
      <c r="H13" s="64"/>
      <c r="I13" s="64"/>
      <c r="J13" s="65"/>
    </row>
    <row r="14" spans="1:11" ht="27.75" customHeight="1" x14ac:dyDescent="0.25">
      <c r="A14" s="3" t="s">
        <v>19</v>
      </c>
      <c r="B14" s="19">
        <v>2</v>
      </c>
      <c r="C14" s="66" t="str">
        <f>IFERROR(VLOOKUP(B14,'[1]Validacion datos'!A2:B5,2,FALSE),"")</f>
        <v>DESARROLLO SOCIAL</v>
      </c>
      <c r="D14" s="66"/>
      <c r="E14" s="66"/>
      <c r="F14" s="66"/>
      <c r="G14" s="66"/>
      <c r="H14" s="66"/>
      <c r="I14" s="66"/>
      <c r="J14" s="66"/>
    </row>
    <row r="15" spans="1:11" ht="26.25" customHeight="1" x14ac:dyDescent="0.25">
      <c r="A15" s="3" t="s">
        <v>20</v>
      </c>
      <c r="B15" s="6">
        <v>2.5</v>
      </c>
      <c r="C15" s="66" t="str">
        <f>IFERROR(VLOOKUP(B15,'[1]Validacion datos'!A8:B26,2,FALSE),"")</f>
        <v>Vivienda digna en entornos saludables</v>
      </c>
      <c r="D15" s="66"/>
      <c r="E15" s="66"/>
      <c r="F15" s="66"/>
      <c r="G15" s="66"/>
      <c r="H15" s="66"/>
      <c r="I15" s="66"/>
      <c r="J15" s="66"/>
    </row>
    <row r="16" spans="1:11" ht="33" customHeight="1" x14ac:dyDescent="0.25">
      <c r="A16" s="3" t="s">
        <v>21</v>
      </c>
      <c r="B16" s="7" t="s">
        <v>74</v>
      </c>
      <c r="C16" s="119" t="str">
        <f>IFERROR(VLOOKUP(B16,'[1]Validacion datos'!D8:E64,2,FALSE),"")</f>
        <v>Facilitar el acceso de la población a viviendas económicas, seguras y dignas, con seguridad jurídica y en asentamientos humanos sostenibles, socialmente integrados, que cumplan con los criterios de adecuada gestión de riesgos y accesibilidad universal para las personas con discapacidad físico motora</v>
      </c>
      <c r="D16" s="119"/>
      <c r="E16" s="119"/>
      <c r="F16" s="119"/>
      <c r="G16" s="119"/>
      <c r="H16" s="119"/>
      <c r="I16" s="119"/>
      <c r="J16" s="119"/>
    </row>
    <row r="17" spans="1:12" ht="15.75" x14ac:dyDescent="0.25">
      <c r="A17" s="63" t="s">
        <v>22</v>
      </c>
      <c r="B17" s="64"/>
      <c r="C17" s="64"/>
      <c r="D17" s="64"/>
      <c r="E17" s="64"/>
      <c r="F17" s="64"/>
      <c r="G17" s="64"/>
      <c r="H17" s="64"/>
      <c r="I17" s="64"/>
      <c r="J17" s="65"/>
    </row>
    <row r="18" spans="1:12" ht="29.25" customHeight="1" x14ac:dyDescent="0.25">
      <c r="A18" s="3" t="s">
        <v>23</v>
      </c>
      <c r="B18" s="55" t="s">
        <v>24</v>
      </c>
      <c r="C18" s="55"/>
      <c r="D18" s="55"/>
      <c r="E18" s="55"/>
      <c r="F18" s="55"/>
      <c r="G18" s="55"/>
      <c r="H18" s="55"/>
      <c r="I18" s="55"/>
      <c r="J18" s="56"/>
    </row>
    <row r="19" spans="1:12" ht="33" customHeight="1" x14ac:dyDescent="0.25">
      <c r="A19" s="8" t="s">
        <v>25</v>
      </c>
      <c r="B19" s="55" t="s">
        <v>26</v>
      </c>
      <c r="C19" s="55"/>
      <c r="D19" s="55"/>
      <c r="E19" s="55"/>
      <c r="F19" s="55"/>
      <c r="G19" s="55"/>
      <c r="H19" s="55"/>
      <c r="I19" s="55"/>
      <c r="J19" s="56"/>
    </row>
    <row r="20" spans="1:12" ht="34.5" customHeight="1" x14ac:dyDescent="0.25">
      <c r="A20" s="8" t="s">
        <v>27</v>
      </c>
      <c r="B20" s="55" t="s">
        <v>28</v>
      </c>
      <c r="C20" s="55"/>
      <c r="D20" s="55"/>
      <c r="E20" s="55"/>
      <c r="F20" s="55"/>
      <c r="G20" s="55"/>
      <c r="H20" s="55"/>
      <c r="I20" s="55"/>
      <c r="J20" s="56"/>
    </row>
    <row r="21" spans="1:12" ht="35.25" customHeight="1" x14ac:dyDescent="0.25">
      <c r="A21" s="8" t="s">
        <v>29</v>
      </c>
      <c r="B21" s="55" t="s">
        <v>30</v>
      </c>
      <c r="C21" s="55"/>
      <c r="D21" s="55"/>
      <c r="E21" s="55"/>
      <c r="F21" s="55"/>
      <c r="G21" s="55"/>
      <c r="H21" s="55"/>
      <c r="I21" s="55"/>
      <c r="J21" s="56"/>
      <c r="K21" s="1"/>
    </row>
    <row r="22" spans="1:12" ht="15.75" x14ac:dyDescent="0.25">
      <c r="A22" s="63" t="s">
        <v>31</v>
      </c>
      <c r="B22" s="64"/>
      <c r="C22" s="64"/>
      <c r="D22" s="64"/>
      <c r="E22" s="64"/>
      <c r="F22" s="64"/>
      <c r="G22" s="64"/>
      <c r="H22" s="64"/>
      <c r="I22" s="64"/>
      <c r="J22" s="65"/>
    </row>
    <row r="23" spans="1:12" ht="15.75" x14ac:dyDescent="0.25">
      <c r="A23" s="69" t="s">
        <v>32</v>
      </c>
      <c r="B23" s="70"/>
      <c r="C23" s="70"/>
      <c r="D23" s="70"/>
      <c r="E23" s="70"/>
      <c r="F23" s="70"/>
      <c r="G23" s="70"/>
      <c r="H23" s="70"/>
      <c r="I23" s="70"/>
      <c r="J23" s="71"/>
      <c r="K23" s="1"/>
    </row>
    <row r="24" spans="1:12" ht="15" customHeight="1" x14ac:dyDescent="0.25">
      <c r="A24" s="116" t="s">
        <v>33</v>
      </c>
      <c r="B24" s="117"/>
      <c r="C24" s="75" t="s">
        <v>34</v>
      </c>
      <c r="D24" s="118"/>
      <c r="E24" s="118"/>
      <c r="F24" s="118" t="s">
        <v>35</v>
      </c>
      <c r="G24" s="118"/>
      <c r="H24" s="117"/>
      <c r="I24" s="75" t="s">
        <v>36</v>
      </c>
      <c r="J24" s="76"/>
    </row>
    <row r="25" spans="1:12" x14ac:dyDescent="0.25">
      <c r="A25" s="122">
        <f>6625536728+6500816</f>
        <v>6632037544</v>
      </c>
      <c r="B25" s="123"/>
      <c r="C25" s="124">
        <v>7015806234.0100002</v>
      </c>
      <c r="D25" s="125"/>
      <c r="E25" s="126"/>
      <c r="F25" s="93">
        <f>6134719.84+4895669938.29</f>
        <v>4901804658.1300001</v>
      </c>
      <c r="G25" s="94"/>
      <c r="H25" s="95"/>
      <c r="I25" s="127">
        <f>IF(F25&gt;0,F25/C25,0)</f>
        <v>0.69868016513453401</v>
      </c>
      <c r="J25" s="128"/>
    </row>
    <row r="26" spans="1:12" ht="15.75" x14ac:dyDescent="0.25">
      <c r="A26" s="69" t="s">
        <v>37</v>
      </c>
      <c r="B26" s="70"/>
      <c r="C26" s="70"/>
      <c r="D26" s="70"/>
      <c r="E26" s="70"/>
      <c r="F26" s="70"/>
      <c r="G26" s="70"/>
      <c r="H26" s="70"/>
      <c r="I26" s="70"/>
      <c r="J26" s="71"/>
      <c r="K26" s="1"/>
    </row>
    <row r="27" spans="1:12" x14ac:dyDescent="0.25">
      <c r="A27" s="4"/>
      <c r="B27"/>
      <c r="C27" s="72" t="s">
        <v>38</v>
      </c>
      <c r="D27" s="73"/>
      <c r="E27" s="72" t="s">
        <v>39</v>
      </c>
      <c r="F27" s="73"/>
      <c r="G27" s="72" t="s">
        <v>40</v>
      </c>
      <c r="H27" s="72"/>
      <c r="I27" s="72" t="s">
        <v>41</v>
      </c>
      <c r="J27" s="74"/>
    </row>
    <row r="28" spans="1:12" ht="38.25" x14ac:dyDescent="0.25">
      <c r="A28" s="33" t="s">
        <v>42</v>
      </c>
      <c r="B28" s="9" t="s">
        <v>43</v>
      </c>
      <c r="C28" s="9" t="s">
        <v>44</v>
      </c>
      <c r="D28" s="9" t="s">
        <v>45</v>
      </c>
      <c r="E28" s="9" t="s">
        <v>46</v>
      </c>
      <c r="F28" s="9" t="s">
        <v>47</v>
      </c>
      <c r="G28" s="9" t="s">
        <v>48</v>
      </c>
      <c r="H28" s="9" t="s">
        <v>49</v>
      </c>
      <c r="I28" s="9" t="s">
        <v>50</v>
      </c>
      <c r="J28" s="34" t="s">
        <v>51</v>
      </c>
    </row>
    <row r="29" spans="1:12" ht="52.5" customHeight="1" x14ac:dyDescent="0.25">
      <c r="A29" s="35" t="s">
        <v>52</v>
      </c>
      <c r="B29" s="26" t="s">
        <v>53</v>
      </c>
      <c r="C29" s="10">
        <v>9000</v>
      </c>
      <c r="D29" s="10">
        <v>9399574.8300000001</v>
      </c>
      <c r="E29" s="11">
        <v>2250</v>
      </c>
      <c r="F29" s="10">
        <v>1625204</v>
      </c>
      <c r="G29" s="12">
        <v>20786</v>
      </c>
      <c r="H29" s="11">
        <v>490528876.75</v>
      </c>
      <c r="I29" s="13">
        <f>IF(G29&gt;0,G29/C29,0)</f>
        <v>2.3095555555555554</v>
      </c>
      <c r="J29" s="36">
        <f>IF(H29&gt;0,H29/D29,0)</f>
        <v>52.186283488526684</v>
      </c>
    </row>
    <row r="30" spans="1:12" ht="41.25" customHeight="1" x14ac:dyDescent="0.25">
      <c r="A30" s="37" t="s">
        <v>54</v>
      </c>
      <c r="B30" s="26" t="s">
        <v>55</v>
      </c>
      <c r="C30" s="14">
        <v>4507</v>
      </c>
      <c r="D30" s="14">
        <v>7006406659.1800003</v>
      </c>
      <c r="E30" s="15">
        <v>1127</v>
      </c>
      <c r="F30" s="14">
        <v>1656384182</v>
      </c>
      <c r="G30" s="16">
        <v>1609</v>
      </c>
      <c r="H30" s="15">
        <v>1770817118.5599999</v>
      </c>
      <c r="I30" s="13">
        <f>IF(G30&gt;0,G30/C30,0)</f>
        <v>0.35700022187708008</v>
      </c>
      <c r="J30" s="36">
        <f>IF(H30&gt;0,H30/D30,0)</f>
        <v>0.25274255473593205</v>
      </c>
      <c r="L30" s="27"/>
    </row>
    <row r="31" spans="1:12" ht="15.75" x14ac:dyDescent="0.25">
      <c r="A31" s="63" t="s">
        <v>56</v>
      </c>
      <c r="B31" s="64"/>
      <c r="C31" s="64"/>
      <c r="D31" s="64"/>
      <c r="E31" s="64"/>
      <c r="F31" s="64"/>
      <c r="G31" s="64"/>
      <c r="H31" s="64"/>
      <c r="I31" s="64"/>
      <c r="J31" s="65"/>
    </row>
    <row r="32" spans="1:12" ht="15.75" x14ac:dyDescent="0.25">
      <c r="A32" s="69" t="s">
        <v>57</v>
      </c>
      <c r="B32" s="70"/>
      <c r="C32" s="70"/>
      <c r="D32" s="70"/>
      <c r="E32" s="70"/>
      <c r="F32" s="70"/>
      <c r="G32" s="70"/>
      <c r="H32" s="70"/>
      <c r="I32" s="70"/>
      <c r="J32" s="71"/>
      <c r="K32" s="1"/>
    </row>
    <row r="33" spans="1:11" x14ac:dyDescent="0.25">
      <c r="A33" s="17" t="s">
        <v>58</v>
      </c>
      <c r="B33" s="55" t="s">
        <v>59</v>
      </c>
      <c r="C33" s="55"/>
      <c r="D33" s="55"/>
      <c r="E33" s="55"/>
      <c r="F33" s="55"/>
      <c r="G33" s="55"/>
      <c r="H33" s="55"/>
      <c r="I33" s="55"/>
      <c r="J33" s="56"/>
    </row>
    <row r="34" spans="1:11" ht="30" x14ac:dyDescent="0.25">
      <c r="A34" s="17" t="s">
        <v>60</v>
      </c>
      <c r="B34" s="55" t="s">
        <v>61</v>
      </c>
      <c r="C34" s="55"/>
      <c r="D34" s="55"/>
      <c r="E34" s="55"/>
      <c r="F34" s="55"/>
      <c r="G34" s="55"/>
      <c r="H34" s="55"/>
      <c r="I34" s="55"/>
      <c r="J34" s="56"/>
    </row>
    <row r="35" spans="1:11" ht="59.25" customHeight="1" x14ac:dyDescent="0.25">
      <c r="A35" s="17" t="s">
        <v>62</v>
      </c>
      <c r="B35" s="105" t="s">
        <v>75</v>
      </c>
      <c r="C35" s="105"/>
      <c r="D35" s="105"/>
      <c r="E35" s="105"/>
      <c r="F35" s="105"/>
      <c r="G35" s="105"/>
      <c r="H35" s="105"/>
      <c r="I35" s="105"/>
      <c r="J35" s="106"/>
    </row>
    <row r="36" spans="1:11" ht="51.75" customHeight="1" thickBot="1" x14ac:dyDescent="0.3">
      <c r="A36" s="21" t="s">
        <v>63</v>
      </c>
      <c r="B36" s="53" t="s">
        <v>76</v>
      </c>
      <c r="C36" s="53"/>
      <c r="D36" s="53"/>
      <c r="E36" s="53"/>
      <c r="F36" s="53"/>
      <c r="G36" s="53"/>
      <c r="H36" s="53"/>
      <c r="I36" s="53"/>
      <c r="J36" s="54"/>
    </row>
    <row r="37" spans="1:11" ht="22.5" customHeight="1" x14ac:dyDescent="0.25">
      <c r="A37" s="17" t="s">
        <v>58</v>
      </c>
      <c r="B37" s="55" t="s">
        <v>64</v>
      </c>
      <c r="C37" s="55"/>
      <c r="D37" s="55"/>
      <c r="E37" s="55"/>
      <c r="F37" s="55"/>
      <c r="G37" s="55"/>
      <c r="H37" s="55"/>
      <c r="I37" s="55"/>
      <c r="J37" s="56"/>
    </row>
    <row r="38" spans="1:11" ht="30" customHeight="1" x14ac:dyDescent="0.25">
      <c r="A38" s="17" t="s">
        <v>60</v>
      </c>
      <c r="B38" s="105" t="s">
        <v>65</v>
      </c>
      <c r="C38" s="105"/>
      <c r="D38" s="105"/>
      <c r="E38" s="105"/>
      <c r="F38" s="105"/>
      <c r="G38" s="105"/>
      <c r="H38" s="105"/>
      <c r="I38" s="105"/>
      <c r="J38" s="106"/>
    </row>
    <row r="39" spans="1:11" ht="85.5" customHeight="1" x14ac:dyDescent="0.25">
      <c r="A39" s="17" t="s">
        <v>62</v>
      </c>
      <c r="B39" s="105" t="s">
        <v>78</v>
      </c>
      <c r="C39" s="105"/>
      <c r="D39" s="105"/>
      <c r="E39" s="105"/>
      <c r="F39" s="105"/>
      <c r="G39" s="105"/>
      <c r="H39" s="105"/>
      <c r="I39" s="105"/>
      <c r="J39" s="106"/>
    </row>
    <row r="40" spans="1:11" ht="30" customHeight="1" x14ac:dyDescent="0.25">
      <c r="A40" s="17" t="s">
        <v>63</v>
      </c>
      <c r="B40" s="105" t="s">
        <v>77</v>
      </c>
      <c r="C40" s="105"/>
      <c r="D40" s="105"/>
      <c r="E40" s="105"/>
      <c r="F40" s="105"/>
      <c r="G40" s="105"/>
      <c r="H40" s="105"/>
      <c r="I40" s="105"/>
      <c r="J40" s="106"/>
    </row>
    <row r="41" spans="1:11" ht="15.75" x14ac:dyDescent="0.25">
      <c r="A41" s="63" t="s">
        <v>66</v>
      </c>
      <c r="B41" s="64"/>
      <c r="C41" s="64"/>
      <c r="D41" s="64"/>
      <c r="E41" s="64"/>
      <c r="F41" s="64"/>
      <c r="G41" s="64"/>
      <c r="H41" s="64"/>
      <c r="I41" s="64"/>
      <c r="J41" s="65"/>
    </row>
    <row r="42" spans="1:11" ht="15.75" x14ac:dyDescent="0.25">
      <c r="A42" s="107" t="s">
        <v>67</v>
      </c>
      <c r="B42" s="108"/>
      <c r="C42" s="108"/>
      <c r="D42" s="108"/>
      <c r="E42" s="108"/>
      <c r="F42" s="108"/>
      <c r="G42" s="108"/>
      <c r="H42" s="108"/>
      <c r="I42" s="108"/>
      <c r="J42" s="109"/>
      <c r="K42" s="1"/>
    </row>
    <row r="43" spans="1:11" ht="27.75" customHeight="1" x14ac:dyDescent="0.25">
      <c r="A43" s="129" t="s">
        <v>68</v>
      </c>
      <c r="B43" s="130"/>
      <c r="C43" s="130"/>
      <c r="D43" s="130"/>
      <c r="E43" s="130"/>
      <c r="F43" s="130"/>
      <c r="G43" s="130"/>
      <c r="H43" s="130"/>
      <c r="I43" s="130"/>
      <c r="J43" s="131"/>
    </row>
    <row r="44" spans="1:11" s="24" customFormat="1" ht="11.25" customHeight="1" x14ac:dyDescent="0.25">
      <c r="A44" s="38"/>
      <c r="B44" s="22"/>
      <c r="C44" s="22"/>
      <c r="D44" s="22"/>
      <c r="E44" s="22"/>
      <c r="F44" s="22"/>
      <c r="G44" s="22"/>
      <c r="H44" s="22"/>
      <c r="I44" s="22"/>
      <c r="J44" s="39"/>
      <c r="K44" s="23"/>
    </row>
    <row r="45" spans="1:11" s="24" customFormat="1" ht="17.25" customHeight="1" x14ac:dyDescent="0.25">
      <c r="A45" s="113" t="s">
        <v>69</v>
      </c>
      <c r="B45" s="114"/>
      <c r="C45" s="114"/>
      <c r="D45" s="114"/>
      <c r="E45" s="114"/>
      <c r="F45" s="114"/>
      <c r="G45" s="114"/>
      <c r="H45" s="114"/>
      <c r="I45" s="114"/>
      <c r="J45" s="115"/>
      <c r="K45" s="23"/>
    </row>
    <row r="46" spans="1:11" s="24" customFormat="1" ht="21" customHeight="1" x14ac:dyDescent="0.25">
      <c r="A46" s="40"/>
      <c r="B46" s="25"/>
      <c r="C46" s="25"/>
      <c r="D46" s="25"/>
      <c r="E46" s="25"/>
      <c r="F46" s="25"/>
      <c r="G46" s="25"/>
      <c r="H46" s="25"/>
      <c r="I46" s="25"/>
      <c r="J46" s="41"/>
      <c r="K46" s="23"/>
    </row>
    <row r="47" spans="1:11" s="24" customFormat="1" ht="21.75" hidden="1" customHeight="1" x14ac:dyDescent="0.25">
      <c r="A47" s="40"/>
      <c r="B47" s="25"/>
      <c r="C47" s="25"/>
      <c r="D47" s="25"/>
      <c r="E47" s="25"/>
      <c r="F47" s="25"/>
      <c r="G47" s="25"/>
      <c r="H47" s="25"/>
      <c r="I47" s="25"/>
      <c r="J47" s="41"/>
      <c r="K47" s="23"/>
    </row>
    <row r="48" spans="1:11" s="24" customFormat="1" x14ac:dyDescent="0.25">
      <c r="A48" s="42"/>
      <c r="B48" s="23"/>
      <c r="C48" s="23"/>
      <c r="D48" s="23"/>
      <c r="E48" s="23"/>
      <c r="F48" s="23"/>
      <c r="G48" s="23"/>
      <c r="H48" s="23"/>
      <c r="I48" s="23"/>
      <c r="J48" s="43"/>
      <c r="K48" s="23"/>
    </row>
    <row r="49" spans="1:11" s="24" customFormat="1" ht="14.25" customHeight="1" x14ac:dyDescent="0.35">
      <c r="A49" s="99" t="s">
        <v>70</v>
      </c>
      <c r="B49" s="100"/>
      <c r="C49" s="100"/>
      <c r="D49" s="100"/>
      <c r="E49" s="100"/>
      <c r="F49" s="100"/>
      <c r="G49" s="100"/>
      <c r="H49" s="100"/>
      <c r="I49" s="100"/>
      <c r="J49" s="101"/>
      <c r="K49" s="23"/>
    </row>
    <row r="50" spans="1:11" s="24" customFormat="1" ht="17.25" x14ac:dyDescent="0.35">
      <c r="A50" s="99" t="s">
        <v>71</v>
      </c>
      <c r="B50" s="100"/>
      <c r="C50" s="100"/>
      <c r="D50" s="100"/>
      <c r="E50" s="100"/>
      <c r="F50" s="100"/>
      <c r="G50" s="100"/>
      <c r="H50" s="100"/>
      <c r="I50" s="100"/>
      <c r="J50" s="101"/>
      <c r="K50" s="23"/>
    </row>
    <row r="51" spans="1:11" s="24" customFormat="1" ht="17.25" x14ac:dyDescent="0.35">
      <c r="A51" s="102" t="s">
        <v>72</v>
      </c>
      <c r="B51" s="103"/>
      <c r="C51" s="103"/>
      <c r="D51" s="103"/>
      <c r="E51" s="103"/>
      <c r="F51" s="103"/>
      <c r="G51" s="103"/>
      <c r="H51" s="103"/>
      <c r="I51" s="103"/>
      <c r="J51" s="104"/>
      <c r="K51" s="23"/>
    </row>
    <row r="52" spans="1:11" s="24" customFormat="1" ht="17.25" x14ac:dyDescent="0.35">
      <c r="A52" s="132" t="s">
        <v>73</v>
      </c>
      <c r="B52" s="133"/>
      <c r="C52" s="133"/>
      <c r="D52" s="133"/>
      <c r="E52" s="133"/>
      <c r="F52" s="133"/>
      <c r="G52" s="133"/>
      <c r="H52" s="133"/>
      <c r="I52" s="133"/>
      <c r="J52" s="134"/>
      <c r="K52" s="23"/>
    </row>
    <row r="53" spans="1:11" s="24" customFormat="1" x14ac:dyDescent="0.25">
      <c r="A53" s="23"/>
      <c r="B53" s="23"/>
      <c r="C53" s="23"/>
      <c r="D53" s="23"/>
      <c r="E53" s="23"/>
      <c r="F53" s="23"/>
      <c r="G53" s="23"/>
      <c r="H53" s="23"/>
      <c r="I53" s="23"/>
      <c r="J53" s="23"/>
      <c r="K53" s="23"/>
    </row>
    <row r="54" spans="1:11" s="24" customFormat="1" x14ac:dyDescent="0.25">
      <c r="A54" s="23"/>
      <c r="B54" s="23"/>
      <c r="C54" s="23"/>
      <c r="D54" s="23"/>
      <c r="E54" s="23"/>
      <c r="F54" s="23"/>
      <c r="G54" s="23"/>
      <c r="H54" s="23"/>
      <c r="I54" s="23"/>
      <c r="J54" s="23"/>
      <c r="K54" s="23"/>
    </row>
    <row r="55" spans="1:11" s="24" customFormat="1" x14ac:dyDescent="0.25">
      <c r="A55" s="23"/>
      <c r="B55" s="23"/>
      <c r="C55" s="23"/>
      <c r="D55" s="23"/>
      <c r="E55" s="23"/>
      <c r="F55" s="23"/>
      <c r="G55" s="23"/>
      <c r="H55" s="23"/>
      <c r="I55" s="23"/>
      <c r="J55" s="23"/>
      <c r="K55" s="23"/>
    </row>
    <row r="56" spans="1:11" s="24" customFormat="1" x14ac:dyDescent="0.25">
      <c r="A56" s="23"/>
      <c r="B56" s="23"/>
      <c r="C56" s="23"/>
      <c r="D56" s="23"/>
      <c r="E56" s="23"/>
      <c r="F56" s="23"/>
      <c r="G56" s="23"/>
      <c r="H56" s="23"/>
      <c r="I56" s="23"/>
      <c r="J56" s="23"/>
      <c r="K56" s="23"/>
    </row>
    <row r="57" spans="1:11" s="24" customFormat="1" x14ac:dyDescent="0.25">
      <c r="A57" s="23"/>
      <c r="B57" s="23"/>
      <c r="C57" s="23"/>
      <c r="D57" s="23"/>
      <c r="E57" s="23"/>
      <c r="F57" s="23"/>
      <c r="G57" s="23"/>
      <c r="H57" s="23"/>
      <c r="I57" s="23"/>
      <c r="J57" s="23"/>
      <c r="K57" s="23"/>
    </row>
    <row r="58" spans="1:11" s="24" customFormat="1" x14ac:dyDescent="0.25">
      <c r="A58" s="23"/>
      <c r="B58" s="23"/>
      <c r="C58" s="23"/>
      <c r="D58" s="23"/>
      <c r="E58" s="23"/>
      <c r="F58" s="23"/>
      <c r="G58" s="23"/>
      <c r="H58" s="23"/>
      <c r="I58" s="23"/>
      <c r="J58" s="23"/>
      <c r="K58" s="23"/>
    </row>
  </sheetData>
  <mergeCells count="56">
    <mergeCell ref="A45:J45"/>
    <mergeCell ref="A49:J49"/>
    <mergeCell ref="A50:J50"/>
    <mergeCell ref="A51:J51"/>
    <mergeCell ref="A52:J52"/>
    <mergeCell ref="A43:J43"/>
    <mergeCell ref="A32:J32"/>
    <mergeCell ref="B33:J33"/>
    <mergeCell ref="B34:J34"/>
    <mergeCell ref="B35:J35"/>
    <mergeCell ref="B36:J36"/>
    <mergeCell ref="B37:J37"/>
    <mergeCell ref="B38:J38"/>
    <mergeCell ref="B39:J39"/>
    <mergeCell ref="B40:J40"/>
    <mergeCell ref="A41:J41"/>
    <mergeCell ref="A42:J42"/>
    <mergeCell ref="A31:J31"/>
    <mergeCell ref="A23:J23"/>
    <mergeCell ref="A24:B24"/>
    <mergeCell ref="C24:E24"/>
    <mergeCell ref="F24:H24"/>
    <mergeCell ref="I24:J24"/>
    <mergeCell ref="A25:B25"/>
    <mergeCell ref="C25:E25"/>
    <mergeCell ref="F25:H25"/>
    <mergeCell ref="I25:J25"/>
    <mergeCell ref="A26:J26"/>
    <mergeCell ref="C27:D27"/>
    <mergeCell ref="E27:F27"/>
    <mergeCell ref="G27:H27"/>
    <mergeCell ref="I27:J27"/>
    <mergeCell ref="A22:J22"/>
    <mergeCell ref="B11:J11"/>
    <mergeCell ref="B12:J12"/>
    <mergeCell ref="A13:J13"/>
    <mergeCell ref="C14:J14"/>
    <mergeCell ref="C15:J15"/>
    <mergeCell ref="C16:J16"/>
    <mergeCell ref="A17:J17"/>
    <mergeCell ref="B18:J18"/>
    <mergeCell ref="B19:J19"/>
    <mergeCell ref="B20:J20"/>
    <mergeCell ref="B21:J21"/>
    <mergeCell ref="B10:J10"/>
    <mergeCell ref="B1:J1"/>
    <mergeCell ref="B2:C2"/>
    <mergeCell ref="D2:H2"/>
    <mergeCell ref="B3:C3"/>
    <mergeCell ref="D3:H3"/>
    <mergeCell ref="A4:J4"/>
    <mergeCell ref="A5:J5"/>
    <mergeCell ref="A6:J6"/>
    <mergeCell ref="A7:J7"/>
    <mergeCell ref="B8:J8"/>
    <mergeCell ref="B9:J9"/>
  </mergeCells>
  <dataValidations count="16">
    <dataValidation allowBlank="1" sqref="A8" xr:uid="{35EF084B-FE39-4DC8-8CCF-2F7B3768F3C0}"/>
    <dataValidation allowBlank="1" showInputMessage="1" prompt="Nombre del capítulo" sqref="B8:J10" xr:uid="{EC2D95A9-1D21-4B1A-BC91-B89CA6AC45FB}"/>
    <dataValidation allowBlank="1" showInputMessage="1" showErrorMessage="1" prompt="¿A quién va dirigido el programa?, ¿qué característica tiene esta población que requiere ser beneficiada?" sqref="B20:J20" xr:uid="{D016E616-ADDA-4F98-B7A5-4F675BB61C04}"/>
    <dataValidation allowBlank="1" showInputMessage="1" showErrorMessage="1" prompt="Nombre del producto" sqref="B33:J33 B37:J37" xr:uid="{367D579E-8213-41AE-AE5F-FA277E7EBC59}"/>
    <dataValidation allowBlank="1" showInputMessage="1" showErrorMessage="1" prompt="¿En qué consiste el producto? su objetivo" sqref="B34:J34 B38:J38" xr:uid="{58950299-4C15-4397-9103-0A5E6D36ED6B}"/>
    <dataValidation allowBlank="1" showInputMessage="1" showErrorMessage="1" prompt="1. Describir lo plasmado en el presupuesto_x000a_2. Describir lo alcanzado en términos financieros y de producción " sqref="B35:J35" xr:uid="{B59AB8EB-EBA7-4787-92C4-F2F5D5156025}"/>
    <dataValidation allowBlank="1" showInputMessage="1" showErrorMessage="1" prompt="De existir desvío, explicar razones." sqref="B40:J40 B36:J36 B39" xr:uid="{3EE31DFB-454E-49F2-A632-30F3DBDECC87}"/>
    <dataValidation allowBlank="1" showInputMessage="1" showErrorMessage="1" prompt="Oportunidades de mejora identificadas" sqref="A43:J44" xr:uid="{3E60A1C5-2EDF-481C-B871-71038687FA50}"/>
    <dataValidation allowBlank="1" showInputMessage="1" showErrorMessage="1" prompt="Presupuesto del programa" sqref="A25:C25 F25" xr:uid="{11CED6F0-2604-4F2A-ADCF-CA2913502FD0}"/>
    <dataValidation allowBlank="1" showInputMessage="1" showErrorMessage="1" prompt="¿En qué consiste el programa?" sqref="B19:J19" xr:uid="{2239C0BB-A640-4953-866A-8AFBCE5B3ACD}"/>
    <dataValidation allowBlank="1" showInputMessage="1" showErrorMessage="1" prompt="Nombre de cada producto" sqref="A28:A30" xr:uid="{D4B8C0ED-C81D-4BEF-9058-52F269D55C2E}"/>
    <dataValidation allowBlank="1" showInputMessage="1" showErrorMessage="1" prompt="Nombre del indicador" sqref="B28:B30" xr:uid="{A9C65D37-CD06-4BAB-8513-78845ABD13E3}"/>
    <dataValidation allowBlank="1" showInputMessage="1" showErrorMessage="1" prompt="Meta anual del indicador" sqref="C28:C30 E28" xr:uid="{AA25792F-0A50-434C-8371-945A2ADE5FA9}"/>
    <dataValidation allowBlank="1" showInputMessage="1" showErrorMessage="1" prompt="Monto presupuestado para el producto" sqref="D28:D30 E29:F30 F28" xr:uid="{46CAD1BD-7CC9-4925-8890-4CA2F8CA78AB}"/>
    <dataValidation allowBlank="1" showInputMessage="1" showErrorMessage="1" prompt="Meta alcanzada en el trimestre" sqref="G28:G30" xr:uid="{CEF23409-15FA-48A5-8A32-2CFE1E6CE4CA}"/>
    <dataValidation allowBlank="1" showInputMessage="1" showErrorMessage="1" prompt="Monto ejecutado en el trimestre" sqref="H28:H30" xr:uid="{E167CE0D-E8BA-48CE-9F14-794920FF1A67}"/>
  </dataValidations>
  <pageMargins left="1.1023622047244095" right="0.31496062992125984" top="0.74803149606299213" bottom="0.15748031496062992" header="0.31496062992125984" footer="0.31496062992125984"/>
  <pageSetup scale="55" orientation="portrait" r:id="rId1"/>
  <drawing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haredWithUsers xmlns="f114e3eb-0648-4212-9e5c-0b145e24118c">
      <UserInfo>
        <DisplayName>Juan Omar Pilar</DisplayName>
        <AccountId>249</AccountId>
        <AccountType/>
      </UserInfo>
    </SharedWithUsers>
    <_activity xmlns="c144ccd4-0120-4ab8-a930-d708a54a5d4c"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3AB819B5A276B1429433F8069FC268B4" ma:contentTypeVersion="16" ma:contentTypeDescription="Crear nuevo documento." ma:contentTypeScope="" ma:versionID="55dc95c325ba110dff44c006d142d8b9">
  <xsd:schema xmlns:xsd="http://www.w3.org/2001/XMLSchema" xmlns:xs="http://www.w3.org/2001/XMLSchema" xmlns:p="http://schemas.microsoft.com/office/2006/metadata/properties" xmlns:ns3="c144ccd4-0120-4ab8-a930-d708a54a5d4c" xmlns:ns4="f114e3eb-0648-4212-9e5c-0b145e24118c" targetNamespace="http://schemas.microsoft.com/office/2006/metadata/properties" ma:root="true" ma:fieldsID="b6564cdc170d2eefc36c53438be1e37e" ns3:_="" ns4:_="">
    <xsd:import namespace="c144ccd4-0120-4ab8-a930-d708a54a5d4c"/>
    <xsd:import namespace="f114e3eb-0648-4212-9e5c-0b145e24118c"/>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OCR" minOccurs="0"/>
                <xsd:element ref="ns3:MediaServiceDateTaken" minOccurs="0"/>
                <xsd:element ref="ns3:MediaServiceLocation" minOccurs="0"/>
                <xsd:element ref="ns3:_activity" minOccurs="0"/>
                <xsd:element ref="ns4:SharedWithUsers" minOccurs="0"/>
                <xsd:element ref="ns4:SharedWithDetails" minOccurs="0"/>
                <xsd:element ref="ns4:SharingHintHash" minOccurs="0"/>
                <xsd:element ref="ns3:MediaServiceObjectDetectorVersions" minOccurs="0"/>
                <xsd:element ref="ns3:MediaLengthInSeconds" minOccurs="0"/>
                <xsd:element ref="ns3:MediaServiceSearchPropertie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144ccd4-0120-4ab8-a930-d708a54a5d4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Location" ma:index="15" nillable="true" ma:displayName="Location" ma:indexed="true" ma:internalName="MediaServiceLocation" ma:readOnly="true">
      <xsd:simpleType>
        <xsd:restriction base="dms:Text"/>
      </xsd:simpleType>
    </xsd:element>
    <xsd:element name="_activity" ma:index="16" nillable="true" ma:displayName="_activity" ma:hidden="true" ma:internalName="_activity">
      <xsd:simpleType>
        <xsd:restriction base="dms:Note"/>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SystemTags" ma:index="23"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114e3eb-0648-4212-9e5c-0b145e24118c" elementFormDefault="qualified">
    <xsd:import namespace="http://schemas.microsoft.com/office/2006/documentManagement/types"/>
    <xsd:import namespace="http://schemas.microsoft.com/office/infopath/2007/PartnerControls"/>
    <xsd:element name="SharedWithUsers" ma:index="17"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Detalles de uso compartido" ma:internalName="SharedWithDetails" ma:readOnly="true">
      <xsd:simpleType>
        <xsd:restriction base="dms:Note">
          <xsd:maxLength value="255"/>
        </xsd:restriction>
      </xsd:simpleType>
    </xsd:element>
    <xsd:element name="SharingHintHash" ma:index="19"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4F31672-CEC5-4E0F-BB60-A5348D1FA601}">
  <ds:schemaRefs>
    <ds:schemaRef ds:uri="http://schemas.microsoft.com/sharepoint/v3/contenttype/forms"/>
  </ds:schemaRefs>
</ds:datastoreItem>
</file>

<file path=customXml/itemProps2.xml><?xml version="1.0" encoding="utf-8"?>
<ds:datastoreItem xmlns:ds="http://schemas.openxmlformats.org/officeDocument/2006/customXml" ds:itemID="{89A168B5-A8B3-47CB-9C93-22A0E079BBC5}">
  <ds:schemaRefs>
    <ds:schemaRef ds:uri="http://purl.org/dc/elements/1.1/"/>
    <ds:schemaRef ds:uri="http://www.w3.org/XML/1998/namespace"/>
    <ds:schemaRef ds:uri="http://purl.org/dc/dcmitype/"/>
    <ds:schemaRef ds:uri="http://schemas.microsoft.com/office/2006/documentManagement/types"/>
    <ds:schemaRef ds:uri="http://purl.org/dc/terms/"/>
    <ds:schemaRef ds:uri="f114e3eb-0648-4212-9e5c-0b145e24118c"/>
    <ds:schemaRef ds:uri="http://schemas.microsoft.com/office/infopath/2007/PartnerControls"/>
    <ds:schemaRef ds:uri="http://schemas.openxmlformats.org/package/2006/metadata/core-properties"/>
    <ds:schemaRef ds:uri="c144ccd4-0120-4ab8-a930-d708a54a5d4c"/>
    <ds:schemaRef ds:uri="http://schemas.microsoft.com/office/2006/metadata/properties"/>
  </ds:schemaRefs>
</ds:datastoreItem>
</file>

<file path=customXml/itemProps3.xml><?xml version="1.0" encoding="utf-8"?>
<ds:datastoreItem xmlns:ds="http://schemas.openxmlformats.org/officeDocument/2006/customXml" ds:itemID="{6F3BB715-16C8-4ADA-9E8D-00BD68640E1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144ccd4-0120-4ab8-a930-d708a54a5d4c"/>
    <ds:schemaRef ds:uri="f114e3eb-0648-4212-9e5c-0b145e24118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Inf. Fís.-Fin.sem.ene.-jun.2024</vt:lpstr>
      <vt:lpstr>Hoja1 (2)</vt:lpstr>
      <vt:lpstr>'Hoja1 (2)'!Área_de_impresión</vt:lpstr>
      <vt:lpstr>'Inf. Fís.-Fin.sem.ene.-jun.2024'!Área_de_impresión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Nicole Espaillat A.</dc:creator>
  <cp:keywords/>
  <dc:description/>
  <cp:lastModifiedBy>Yonuery De La Cruz Espinosa</cp:lastModifiedBy>
  <cp:revision/>
  <cp:lastPrinted>2024-07-11T13:02:47Z</cp:lastPrinted>
  <dcterms:created xsi:type="dcterms:W3CDTF">2021-03-22T15:50:10Z</dcterms:created>
  <dcterms:modified xsi:type="dcterms:W3CDTF">2024-07-12T15:15:10Z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0x0101003AB819B5A276B1429433F8069FC268B4</vt:lpwstr>
  </property>
  <property fmtid="{D5CDD505-2E9C-101B-9397-08002B2CF9AE}" pid="3" name="MediaServiceImageTags">
    <vt:lpwstr/>
  </property>
</Properties>
</file>