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PENSIONES\OCR\"/>
    </mc:Choice>
  </mc:AlternateContent>
  <xr:revisionPtr revIDLastSave="0" documentId="13_ncr:1_{A1E84FC7-3CCE-4E61-8270-45870BF6AAEE}" xr6:coauthVersionLast="47" xr6:coauthVersionMax="47" xr10:uidLastSave="{00000000-0000-0000-0000-000000000000}"/>
  <bookViews>
    <workbookView xWindow="-120" yWindow="480" windowWidth="29040" windowHeight="15840" xr2:uid="{4338FEAE-DB8E-4C02-BE6D-DDC1311F061E}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Print_Area" localSheetId="0">Hoja1!$A$1:$L$58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G30" i="1"/>
  <c r="G29" i="1"/>
  <c r="F29" i="1"/>
  <c r="F30" i="1"/>
  <c r="D16" i="1"/>
  <c r="D15" i="1"/>
  <c r="D14" i="1"/>
  <c r="J25" i="1"/>
  <c r="K30" i="1" l="1"/>
</calcChain>
</file>

<file path=xl/sharedStrings.xml><?xml version="1.0" encoding="utf-8"?>
<sst xmlns="http://schemas.openxmlformats.org/spreadsheetml/2006/main" count="81" uniqueCount="77">
  <si>
    <t>Informe de Evaluación semestral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</si>
  <si>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</si>
  <si>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</si>
  <si>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</si>
  <si>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</si>
  <si>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</si>
  <si>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</si>
  <si>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</si>
  <si>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</si>
  <si>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</si>
  <si>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</si>
  <si>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</si>
  <si>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</si>
  <si>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</si>
  <si>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</si>
  <si>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</si>
  <si>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</si>
  <si>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</si>
  <si>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</si>
  <si>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</si>
  <si>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</si>
  <si>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</si>
  <si>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</si>
  <si>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</si>
  <si>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</si>
  <si>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</si>
  <si>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</si>
  <si>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</si>
  <si>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</si>
  <si>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</si>
  <si>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</si>
  <si>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</si>
  <si>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</si>
  <si>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</si>
  <si>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</si>
  <si>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</si>
  <si>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</si>
  <si>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</si>
  <si>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</si>
  <si>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</si>
  <si>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</si>
  <si>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</si>
  <si>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</si>
  <si>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</si>
  <si>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</si>
  <si>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</si>
  <si>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</si>
  <si>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</si>
  <si>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</si>
  <si>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</si>
  <si>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</si>
  <si>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0223 MINISTERIO DE LA VIVIENDA HABITA Y EDIFICACIONES</t>
  </si>
  <si>
    <t>01 MINISTERIO DE LA VIVIENDA HABITA Y EDIFICACIONES</t>
  </si>
  <si>
    <t>0001 VICEMINISTERIO DE VIVIENDA Y HABITAT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</si>
  <si>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</si>
  <si>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</si>
  <si>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4.2.1</t>
  </si>
  <si>
    <t>11 DESARROLLO DE LA VIVIENDA Y HABITAT</t>
  </si>
  <si>
    <t>Desarrollo de la Vivienda y Habitat</t>
  </si>
  <si>
    <t>Familias en condiciones de pobreza y vulnerabilidad.</t>
  </si>
  <si>
    <t>Reducida la Vulnerabilidad de 13,507 familias en condiciones de pobreza para el año 2022, a través del desarrollo y mejoramiento habitacional.</t>
  </si>
  <si>
    <t>02-Familias vulnerables reciben asistencias y mejoramiento habitacional</t>
  </si>
  <si>
    <t>Es el proceso mediante el cual las familias vulnerables reciben asistencia para el mejoramiento y/o reconstrucción de sus vivienda.</t>
  </si>
  <si>
    <t>Dentro de este programa que contiene el  producto 02, se refleja una ejecución financiera  mayor a la programada debido a que el monto cargado a este producto fue menor que el monto real programado. En cuanto al avance físico este se ejecutó de manera normal a la fecha.</t>
  </si>
  <si>
    <t>03-  Familias acceden a viviendas sociales.</t>
  </si>
  <si>
    <t>Es el proceso mediante el cual las familias vulnerables acceden a viviendas sociales.</t>
  </si>
  <si>
    <t>En este periodo los proyectos se encuentran en etapa de ejecución.</t>
  </si>
  <si>
    <t>Lograr poner en funcionamiento toda la estructura que compone el MIVED, por ser una institución nueva.</t>
  </si>
  <si>
    <t>Familias vulnerables reciben asistencias y mejoramiento habitacional</t>
  </si>
  <si>
    <t>Familias acceden a viviendas sociales.</t>
  </si>
  <si>
    <t>Durante el período enero-junio 2022 fue ejecutada la suma de RD$1,116,050,304 representando un avance físico  de un 95.21 % alcanzando las 8,569 viviendas mejoradas.</t>
  </si>
  <si>
    <t xml:space="preserve"> Durante el periodo enero-junio 2022  fue ejecutada la suma de RD$ 2,239,748,992 logrando un avance fisico  de un 33.06% construyendo 1,490 viviendas sociales.</t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</si>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</sst>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17" fillId="7" borderId="25" xfId="2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10" fontId="26" fillId="11" borderId="0" xfId="0" applyNumberFormat="1" applyFont="1" applyFill="1" applyAlignment="1">
      <alignment horizontal="center" vertical="center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4" fillId="10" borderId="0" xfId="0" applyFont="1" applyFill="1" applyAlignment="1">
      <alignment horizontal="center" wrapText="1"/>
    </xf>
    <xf numFmtId="0" fontId="25" fillId="10" borderId="0" xfId="0" applyFont="1" applyFill="1" applyAlignment="1">
      <alignment horizontal="center" wrapText="1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189298</xdr:colOff>
      <xdr:row>0</xdr:row>
      <xdr:rowOff>120317</xdr:rowOff>
    </xdr:from>
    <xdr:ext cx="1074018" cy="634848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166" y="120317"/>
          <a:ext cx="1074018" cy="634848"/>
        </a:xfrm>
        <a:prstGeom prst="rect">
          <a:avLst/>
        </a:prstGeom>
      </xdr:spPr>
    </xdr:pic>
    <xdr:clientData/>
  </xdr:oneCellAnchor>
  <xdr:twoCellAnchor editAs="oneCell">
    <xdr:from>
      <xdr:col>1</xdr:col>
      <xdr:colOff>10027</xdr:colOff>
      <xdr:row>43</xdr:row>
      <xdr:rowOff>170447</xdr:rowOff>
    </xdr:from>
    <xdr:to>
      <xdr:col>11</xdr:col>
      <xdr:colOff>21010</xdr:colOff>
      <xdr:row>55</xdr:row>
      <xdr:rowOff>50131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2FF678-1BEF-2816-90C1-4BCC4F1B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895" y="13966658"/>
          <a:ext cx="9937036" cy="2416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.pilar/AppData/Local/Microsoft/Windows/INetCache/Content.Outlook/ZUK0CZID/Formulario%20-%20Informe%20trimestral%20T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%20B.2.%20Copia%20de%20Formulario%20-%20Informe%20trimestra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ulario - Informe trimestral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B28:K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>
      <calculatedColumnFormula>QUOTIENT(Tabla1[[#This Row],[Física
(A)]],2)</calculatedColumnFormula>
    </tableColumn>
    <tableColumn id="10" xr3:uid="{25C7EA1D-EAE0-4DC9-9FB1-C0E265B640E6}" name="Financiera_x000a_(D)" dataDxfId="4">
      <calculatedColumnFormula>QUOTIENT(Tabla1[[#This Row],[Financiera
(B)]],2)</calculatedColumnFormula>
    </tableColumn>
    <tableColumn id="5" xr3:uid="{C2FDA61C-9281-4FCB-A3FE-246521A85EA0}" name="Física _x000a_(E)" dataDxfId="3"/>
    <tableColumn id="6" xr3:uid="{B07D8104-8103-4848-A228-6FBAE528EF68}" name="Financiera _x000a_ (F)" dataDxfId="2">
      <calculatedColumnFormula>SUM([2]!Tabla1[[#This Row],[Financiera 
 (F)]],[3]!Tabla1[[#This Row],[Financiera 
 (F)]])</calculatedColumnFormula>
    </tableColumn>
    <tableColumn id="7" xr3:uid="{F97ACE16-1124-4543-AD0A-CBAA1878A36A}" name="Física _x000a_(%)_x000a_ G=E/C" dataDxfId="1">
      <calculatedColumnFormula>IF(H29&gt;0,H29/D29,0)</calculatedColumnFormula>
    </tableColumn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B1:M52"/>
  <sheetViews>
    <sheetView tabSelected="1" view="pageBreakPreview" zoomScale="95" zoomScaleNormal="100" zoomScaleSheetLayoutView="95" zoomScalePageLayoutView="20" workbookViewId="0">
      <selection activeCell="O9" sqref="O9"/>
    </sheetView>
  </sheetViews>
  <sheetFormatPr defaultColWidth="11.42578125" defaultRowHeight="15" x14ac:dyDescent="0.25"/>
  <cols>
    <col min="1" max="1" width="5" customWidth="1"/>
    <col min="2" max="2" width="23" style="6" customWidth="1"/>
    <col min="3" max="4" width="12.7109375" style="6" customWidth="1"/>
    <col min="5" max="5" width="15.85546875" style="6" customWidth="1"/>
    <col min="6" max="6" width="12.7109375" style="6" customWidth="1"/>
    <col min="7" max="7" width="15.42578125" style="6" customWidth="1"/>
    <col min="8" max="10" width="12.7109375" style="6" customWidth="1"/>
    <col min="11" max="11" width="17.85546875" style="6" customWidth="1"/>
    <col min="12" max="12" width="6.5703125" style="6" customWidth="1"/>
  </cols>
  <sheetData>
    <row r="1" spans="2:12" ht="21.75" thickBot="1" x14ac:dyDescent="0.3">
      <c r="B1" s="25"/>
      <c r="C1" s="70" t="s">
        <v>0</v>
      </c>
      <c r="D1" s="71"/>
      <c r="E1" s="71"/>
      <c r="F1" s="71"/>
      <c r="G1" s="71"/>
      <c r="H1" s="71"/>
      <c r="I1" s="71"/>
      <c r="J1" s="71"/>
      <c r="K1" s="72"/>
      <c r="L1" s="1"/>
    </row>
    <row r="2" spans="2:12" ht="21.75" thickBot="1" x14ac:dyDescent="0.3">
      <c r="B2" s="26"/>
      <c r="C2" s="73" t="s">
        <v>1</v>
      </c>
      <c r="D2" s="74"/>
      <c r="E2" s="73" t="s">
        <v>2</v>
      </c>
      <c r="F2" s="75"/>
      <c r="G2" s="75"/>
      <c r="H2" s="74"/>
      <c r="I2" s="76"/>
      <c r="J2" s="2" t="s">
        <v>3</v>
      </c>
      <c r="K2" s="3" t="s">
        <v>4</v>
      </c>
      <c r="L2" s="1"/>
    </row>
    <row r="3" spans="2:12" ht="21.75" thickBot="1" x14ac:dyDescent="0.3">
      <c r="B3" s="27"/>
      <c r="C3" s="77" t="s">
        <v>5</v>
      </c>
      <c r="D3" s="78"/>
      <c r="E3" s="77"/>
      <c r="F3" s="78"/>
      <c r="G3" s="78"/>
      <c r="H3" s="78"/>
      <c r="I3" s="79"/>
      <c r="J3" s="31"/>
      <c r="K3" s="32"/>
      <c r="L3" s="1"/>
    </row>
    <row r="4" spans="2:12" x14ac:dyDescent="0.25">
      <c r="B4" s="80"/>
      <c r="C4" s="81"/>
      <c r="D4" s="81"/>
      <c r="E4" s="82"/>
      <c r="F4" s="82"/>
      <c r="G4" s="82"/>
      <c r="H4" s="82"/>
      <c r="I4" s="82"/>
      <c r="J4" s="81"/>
      <c r="K4" s="83"/>
      <c r="L4" s="1"/>
    </row>
    <row r="5" spans="2:12" ht="3" customHeight="1" x14ac:dyDescent="0.25">
      <c r="B5" s="67"/>
      <c r="C5" s="68"/>
      <c r="D5" s="68"/>
      <c r="E5" s="68"/>
      <c r="F5" s="68"/>
      <c r="G5" s="68"/>
      <c r="H5" s="68"/>
      <c r="I5" s="68"/>
      <c r="J5" s="68"/>
      <c r="K5" s="69"/>
      <c r="L5" s="1"/>
    </row>
    <row r="6" spans="2:12" ht="15.75" x14ac:dyDescent="0.25">
      <c r="B6" s="38" t="s">
        <v>6</v>
      </c>
      <c r="C6" s="39"/>
      <c r="D6" s="39"/>
      <c r="E6" s="39"/>
      <c r="F6" s="39"/>
      <c r="G6" s="39"/>
      <c r="H6" s="39"/>
      <c r="I6" s="39"/>
      <c r="J6" s="39"/>
      <c r="K6" s="40"/>
      <c r="L6" s="1"/>
    </row>
    <row r="7" spans="2:12" ht="15.75" x14ac:dyDescent="0.25">
      <c r="B7" s="53" t="s">
        <v>7</v>
      </c>
      <c r="C7" s="54"/>
      <c r="D7" s="54"/>
      <c r="E7" s="54"/>
      <c r="F7" s="54"/>
      <c r="G7" s="54"/>
      <c r="H7" s="54"/>
      <c r="I7" s="54"/>
      <c r="J7" s="54"/>
      <c r="K7" s="55"/>
      <c r="L7" s="1"/>
    </row>
    <row r="8" spans="2:12" ht="14.45" customHeight="1" x14ac:dyDescent="0.25">
      <c r="B8" s="4" t="s">
        <v>8</v>
      </c>
      <c r="C8" s="48" t="s">
        <v>51</v>
      </c>
      <c r="D8" s="49"/>
      <c r="E8" s="49"/>
      <c r="F8" s="49"/>
      <c r="G8" s="49"/>
      <c r="H8" s="49"/>
      <c r="I8" s="49"/>
      <c r="J8" s="49"/>
      <c r="K8" s="50"/>
      <c r="L8" s="1"/>
    </row>
    <row r="9" spans="2:12" ht="15" customHeight="1" x14ac:dyDescent="0.25">
      <c r="B9" s="28" t="s">
        <v>9</v>
      </c>
      <c r="C9" s="48" t="s">
        <v>52</v>
      </c>
      <c r="D9" s="49"/>
      <c r="E9" s="49"/>
      <c r="F9" s="49"/>
      <c r="G9" s="49"/>
      <c r="H9" s="49"/>
      <c r="I9" s="49"/>
      <c r="J9" s="49"/>
      <c r="K9" s="50"/>
      <c r="L9" s="1"/>
    </row>
    <row r="10" spans="2:12" ht="14.45" customHeight="1" x14ac:dyDescent="0.25">
      <c r="B10" s="28" t="s">
        <v>10</v>
      </c>
      <c r="C10" s="48" t="s">
        <v>53</v>
      </c>
      <c r="D10" s="49"/>
      <c r="E10" s="49"/>
      <c r="F10" s="49"/>
      <c r="G10" s="49"/>
      <c r="H10" s="49"/>
      <c r="I10" s="49"/>
      <c r="J10" s="49"/>
      <c r="K10" s="50"/>
      <c r="L10" s="1"/>
    </row>
    <row r="11" spans="2:12" ht="59.45" customHeight="1" x14ac:dyDescent="0.25">
      <c r="B11" s="4" t="s">
        <v>11</v>
      </c>
      <c r="C11" s="51" t="s">
        <v>54</v>
      </c>
      <c r="D11" s="51"/>
      <c r="E11" s="51"/>
      <c r="F11" s="51"/>
      <c r="G11" s="51"/>
      <c r="H11" s="51"/>
      <c r="I11" s="51"/>
      <c r="J11" s="51"/>
      <c r="K11" s="52"/>
    </row>
    <row r="12" spans="2:12" ht="62.1" customHeight="1" x14ac:dyDescent="0.25">
      <c r="B12" s="4" t="s">
        <v>12</v>
      </c>
      <c r="C12" s="51" t="s">
        <v>55</v>
      </c>
      <c r="D12" s="51"/>
      <c r="E12" s="51"/>
      <c r="F12" s="51"/>
      <c r="G12" s="51"/>
      <c r="H12" s="51"/>
      <c r="I12" s="51"/>
      <c r="J12" s="51"/>
      <c r="K12" s="52"/>
    </row>
    <row r="13" spans="2:12" ht="15.75" x14ac:dyDescent="0.25">
      <c r="B13" s="38" t="s">
        <v>13</v>
      </c>
      <c r="C13" s="39"/>
      <c r="D13" s="39"/>
      <c r="E13" s="39"/>
      <c r="F13" s="39"/>
      <c r="G13" s="39"/>
      <c r="H13" s="39"/>
      <c r="I13" s="39"/>
      <c r="J13" s="39"/>
      <c r="K13" s="40"/>
    </row>
    <row r="14" spans="2:12" ht="27.75" customHeight="1" x14ac:dyDescent="0.25">
      <c r="B14" s="4" t="s">
        <v>14</v>
      </c>
      <c r="C14" s="29">
        <v>4</v>
      </c>
      <c r="D14" s="66" t="str">
        <f>IFERROR(VLOOKUP(C14,'[1]Validacion datos'!A2:B5,2,FALSE),"")</f>
        <v>DESARROLLO SOSTENIBLE</v>
      </c>
      <c r="E14" s="66"/>
      <c r="F14" s="66"/>
      <c r="G14" s="66"/>
      <c r="H14" s="66"/>
      <c r="I14" s="66"/>
      <c r="J14" s="66"/>
      <c r="K14" s="66"/>
    </row>
    <row r="15" spans="2:12" ht="26.25" customHeight="1" x14ac:dyDescent="0.25">
      <c r="B15" s="4" t="s">
        <v>15</v>
      </c>
      <c r="C15" s="7">
        <v>4.2</v>
      </c>
      <c r="D15" s="66" t="str">
        <f>IFERROR(VLOOKUP(C15,'[1]Validacion datos'!A8:B26,2,FALSE),"")</f>
        <v>Eficaz gestión de riesgos para minimizar pérdidas humanas, económicas y ambientales.</v>
      </c>
      <c r="E15" s="66"/>
      <c r="F15" s="66"/>
      <c r="G15" s="66"/>
      <c r="H15" s="66"/>
      <c r="I15" s="66"/>
      <c r="J15" s="66"/>
      <c r="K15" s="66"/>
    </row>
    <row r="16" spans="2:12" ht="26.1" customHeight="1" x14ac:dyDescent="0.25">
      <c r="B16" s="4" t="s">
        <v>16</v>
      </c>
      <c r="C16" s="8" t="s">
        <v>56</v>
      </c>
      <c r="D16" s="86" t="str">
        <f>IFERROR(VLOOKUP(C16,'[1]Validacion datos'!D8:E64,2,FALSE),"")</f>
        <v>Desarrollar un eficaz sistema nacional de gestión integral de riesgos, con activa participación de las comunidades y gobiernos locales, que minimice los daños y posibilite la recuperación rápida y sostenible de las áreas y poblaciones afectadas</v>
      </c>
      <c r="E16" s="86"/>
      <c r="F16" s="86"/>
      <c r="G16" s="86"/>
      <c r="H16" s="86"/>
      <c r="I16" s="86"/>
      <c r="J16" s="86"/>
      <c r="K16" s="86"/>
    </row>
    <row r="17" spans="2:13" ht="15.75" x14ac:dyDescent="0.25">
      <c r="B17" s="38" t="s">
        <v>17</v>
      </c>
      <c r="C17" s="39"/>
      <c r="D17" s="39"/>
      <c r="E17" s="39"/>
      <c r="F17" s="39"/>
      <c r="G17" s="39"/>
      <c r="H17" s="39"/>
      <c r="I17" s="39"/>
      <c r="J17" s="39"/>
      <c r="K17" s="40"/>
    </row>
    <row r="18" spans="2:13" ht="29.25" customHeight="1" x14ac:dyDescent="0.25">
      <c r="B18" s="4" t="s">
        <v>18</v>
      </c>
      <c r="C18" s="51" t="s">
        <v>57</v>
      </c>
      <c r="D18" s="51"/>
      <c r="E18" s="51"/>
      <c r="F18" s="51"/>
      <c r="G18" s="51"/>
      <c r="H18" s="51"/>
      <c r="I18" s="51"/>
      <c r="J18" s="51"/>
      <c r="K18" s="52"/>
    </row>
    <row r="19" spans="2:13" ht="33" customHeight="1" x14ac:dyDescent="0.25">
      <c r="B19" s="9" t="s">
        <v>19</v>
      </c>
      <c r="C19" s="51" t="s">
        <v>58</v>
      </c>
      <c r="D19" s="51"/>
      <c r="E19" s="51"/>
      <c r="F19" s="51"/>
      <c r="G19" s="51"/>
      <c r="H19" s="51"/>
      <c r="I19" s="51"/>
      <c r="J19" s="51"/>
      <c r="K19" s="52"/>
    </row>
    <row r="20" spans="2:13" ht="34.5" customHeight="1" x14ac:dyDescent="0.25">
      <c r="B20" s="9" t="s">
        <v>20</v>
      </c>
      <c r="C20" s="51" t="s">
        <v>59</v>
      </c>
      <c r="D20" s="51"/>
      <c r="E20" s="51"/>
      <c r="F20" s="51"/>
      <c r="G20" s="51"/>
      <c r="H20" s="51"/>
      <c r="I20" s="51"/>
      <c r="J20" s="51"/>
      <c r="K20" s="52"/>
    </row>
    <row r="21" spans="2:13" ht="35.25" customHeight="1" x14ac:dyDescent="0.25">
      <c r="B21" s="9" t="s">
        <v>21</v>
      </c>
      <c r="C21" s="51" t="s">
        <v>60</v>
      </c>
      <c r="D21" s="51"/>
      <c r="E21" s="51"/>
      <c r="F21" s="51"/>
      <c r="G21" s="51"/>
      <c r="H21" s="51"/>
      <c r="I21" s="51"/>
      <c r="J21" s="51"/>
      <c r="K21" s="52"/>
      <c r="L21" s="1"/>
    </row>
    <row r="22" spans="2:13" ht="15.75" x14ac:dyDescent="0.25">
      <c r="B22" s="38" t="s">
        <v>22</v>
      </c>
      <c r="C22" s="39"/>
      <c r="D22" s="39"/>
      <c r="E22" s="39"/>
      <c r="F22" s="39"/>
      <c r="G22" s="39"/>
      <c r="H22" s="39"/>
      <c r="I22" s="39"/>
      <c r="J22" s="39"/>
      <c r="K22" s="40"/>
    </row>
    <row r="23" spans="2:13" ht="15.75" x14ac:dyDescent="0.25">
      <c r="B23" s="53" t="s">
        <v>23</v>
      </c>
      <c r="C23" s="54"/>
      <c r="D23" s="54"/>
      <c r="E23" s="54"/>
      <c r="F23" s="54"/>
      <c r="G23" s="54"/>
      <c r="H23" s="54"/>
      <c r="I23" s="54"/>
      <c r="J23" s="54"/>
      <c r="K23" s="55"/>
      <c r="L23" s="1"/>
    </row>
    <row r="24" spans="2:13" ht="15" customHeight="1" x14ac:dyDescent="0.25">
      <c r="B24" s="87" t="s">
        <v>24</v>
      </c>
      <c r="C24" s="88"/>
      <c r="D24" s="89" t="s">
        <v>25</v>
      </c>
      <c r="E24" s="91"/>
      <c r="F24" s="91"/>
      <c r="G24" s="91" t="s">
        <v>26</v>
      </c>
      <c r="H24" s="91"/>
      <c r="I24" s="88"/>
      <c r="J24" s="89" t="s">
        <v>27</v>
      </c>
      <c r="K24" s="90"/>
    </row>
    <row r="25" spans="2:13" x14ac:dyDescent="0.25">
      <c r="B25" s="56">
        <v>6632037544</v>
      </c>
      <c r="C25" s="57"/>
      <c r="D25" s="63">
        <v>5494735859.3299999</v>
      </c>
      <c r="E25" s="64"/>
      <c r="F25" s="65"/>
      <c r="G25" s="63">
        <v>5019044293.0500002</v>
      </c>
      <c r="H25" s="64"/>
      <c r="I25" s="65"/>
      <c r="J25" s="58">
        <f>IF(H25&gt;0,H25/D25,0)</f>
        <v>0</v>
      </c>
      <c r="K25" s="59"/>
    </row>
    <row r="26" spans="2:13" ht="15.75" x14ac:dyDescent="0.25">
      <c r="B26" s="53" t="s">
        <v>28</v>
      </c>
      <c r="C26" s="54"/>
      <c r="D26" s="54"/>
      <c r="E26" s="54"/>
      <c r="F26" s="54"/>
      <c r="G26" s="54"/>
      <c r="H26" s="54"/>
      <c r="I26" s="54"/>
      <c r="J26" s="54"/>
      <c r="K26" s="55"/>
      <c r="L26" s="1"/>
    </row>
    <row r="27" spans="2:13" x14ac:dyDescent="0.25">
      <c r="B27" s="5"/>
      <c r="C27"/>
      <c r="D27" s="60" t="s">
        <v>29</v>
      </c>
      <c r="E27" s="61"/>
      <c r="F27" s="60" t="s">
        <v>30</v>
      </c>
      <c r="G27" s="61"/>
      <c r="H27" s="60" t="s">
        <v>31</v>
      </c>
      <c r="I27" s="60"/>
      <c r="J27" s="60" t="s">
        <v>32</v>
      </c>
      <c r="K27" s="62"/>
    </row>
    <row r="28" spans="2:13" ht="38.25" x14ac:dyDescent="0.25">
      <c r="B28" s="10" t="s">
        <v>33</v>
      </c>
      <c r="C28" s="11" t="s">
        <v>34</v>
      </c>
      <c r="D28" s="11" t="s">
        <v>35</v>
      </c>
      <c r="E28" s="11" t="s">
        <v>36</v>
      </c>
      <c r="F28" s="11" t="s">
        <v>37</v>
      </c>
      <c r="G28" s="11" t="s">
        <v>38</v>
      </c>
      <c r="H28" s="11" t="s">
        <v>39</v>
      </c>
      <c r="I28" s="11" t="s">
        <v>40</v>
      </c>
      <c r="J28" s="11" t="s">
        <v>41</v>
      </c>
      <c r="K28" s="12" t="s">
        <v>42</v>
      </c>
    </row>
    <row r="29" spans="2:13" ht="36" x14ac:dyDescent="0.25">
      <c r="B29" s="13" t="s">
        <v>68</v>
      </c>
      <c r="C29" s="14"/>
      <c r="D29" s="15">
        <v>9000</v>
      </c>
      <c r="E29" s="16">
        <v>6500816</v>
      </c>
      <c r="F29" s="16">
        <f>QUOTIENT(Tabla1[[#This Row],[Física
(A)]],2)</f>
        <v>4500</v>
      </c>
      <c r="G29" s="16">
        <f>QUOTIENT(Tabla1[[#This Row],[Financiera
(B)]],2)</f>
        <v>3250408</v>
      </c>
      <c r="H29" s="17">
        <v>8569</v>
      </c>
      <c r="I29" s="17">
        <v>1116050303.8499999</v>
      </c>
      <c r="J29" s="18">
        <f>IF(H29&gt;0,H29/D29,0)</f>
        <v>0.95211111111111113</v>
      </c>
      <c r="K29" s="35">
        <v>3.4636</v>
      </c>
      <c r="M29" s="34"/>
    </row>
    <row r="30" spans="2:13" ht="24" x14ac:dyDescent="0.25">
      <c r="B30" s="19" t="s">
        <v>69</v>
      </c>
      <c r="C30" s="20"/>
      <c r="D30" s="21">
        <v>4507</v>
      </c>
      <c r="E30" s="22">
        <v>6625536728</v>
      </c>
      <c r="F30" s="22">
        <f>QUOTIENT(Tabla1[[#This Row],[Física
(A)]],2)</f>
        <v>2253</v>
      </c>
      <c r="G30" s="16">
        <f>QUOTIENT(Tabla1[[#This Row],[Financiera
(B)]],2)</f>
        <v>3312768364</v>
      </c>
      <c r="H30" s="23">
        <v>1490</v>
      </c>
      <c r="I30" s="17">
        <v>2239748991.5799999</v>
      </c>
      <c r="J30" s="18">
        <f>IF(H30&gt;0,H30/D30,0)</f>
        <v>0.33059684934546263</v>
      </c>
      <c r="K30" s="33">
        <f>+Tabla1[[#This Row],[Financiera 
 (F)]]/Tabla1[[#This Row],[Financiera
(D)]]</f>
        <v>0.67609586469112992</v>
      </c>
    </row>
    <row r="31" spans="2:13" ht="15.75" x14ac:dyDescent="0.25">
      <c r="B31" s="38" t="s">
        <v>43</v>
      </c>
      <c r="C31" s="39"/>
      <c r="D31" s="39"/>
      <c r="E31" s="39"/>
      <c r="F31" s="39"/>
      <c r="G31" s="39"/>
      <c r="H31" s="39"/>
      <c r="I31" s="39"/>
      <c r="J31" s="39"/>
      <c r="K31" s="40"/>
    </row>
    <row r="32" spans="2:13" ht="15.75" x14ac:dyDescent="0.25">
      <c r="B32" s="53" t="s">
        <v>44</v>
      </c>
      <c r="C32" s="54"/>
      <c r="D32" s="54"/>
      <c r="E32" s="54"/>
      <c r="F32" s="54"/>
      <c r="G32" s="54"/>
      <c r="H32" s="54"/>
      <c r="I32" s="54"/>
      <c r="J32" s="54"/>
      <c r="K32" s="55"/>
      <c r="L32" s="1"/>
    </row>
    <row r="33" spans="2:12" ht="14.45" customHeight="1" x14ac:dyDescent="0.25">
      <c r="B33" s="24" t="s">
        <v>45</v>
      </c>
      <c r="C33" s="51" t="s">
        <v>61</v>
      </c>
      <c r="D33" s="51"/>
      <c r="E33" s="51"/>
      <c r="F33" s="51"/>
      <c r="G33" s="51"/>
      <c r="H33" s="51"/>
      <c r="I33" s="51"/>
      <c r="J33" s="51"/>
      <c r="K33" s="52"/>
    </row>
    <row r="34" spans="2:12" ht="14.45" customHeight="1" x14ac:dyDescent="0.25">
      <c r="B34" s="24" t="s">
        <v>46</v>
      </c>
      <c r="C34" s="51" t="s">
        <v>62</v>
      </c>
      <c r="D34" s="51"/>
      <c r="E34" s="51"/>
      <c r="F34" s="51"/>
      <c r="G34" s="51"/>
      <c r="H34" s="51"/>
      <c r="I34" s="51"/>
      <c r="J34" s="51"/>
      <c r="K34" s="52"/>
    </row>
    <row r="35" spans="2:12" ht="85.5" customHeight="1" x14ac:dyDescent="0.25">
      <c r="B35" s="24" t="s">
        <v>47</v>
      </c>
      <c r="C35" s="51" t="s">
        <v>70</v>
      </c>
      <c r="D35" s="51"/>
      <c r="E35" s="51"/>
      <c r="F35" s="51"/>
      <c r="G35" s="51"/>
      <c r="H35" s="51"/>
      <c r="I35" s="51"/>
      <c r="J35" s="51"/>
      <c r="K35" s="52"/>
    </row>
    <row r="36" spans="2:12" ht="49.5" customHeight="1" x14ac:dyDescent="0.25">
      <c r="B36" s="24" t="s">
        <v>48</v>
      </c>
      <c r="C36" s="51" t="s">
        <v>63</v>
      </c>
      <c r="D36" s="51"/>
      <c r="E36" s="51"/>
      <c r="F36" s="51"/>
      <c r="G36" s="51"/>
      <c r="H36" s="51"/>
      <c r="I36" s="51"/>
      <c r="J36" s="51"/>
      <c r="K36" s="52"/>
    </row>
    <row r="37" spans="2:12" x14ac:dyDescent="0.25">
      <c r="B37" s="24" t="s">
        <v>45</v>
      </c>
      <c r="C37" s="36" t="s">
        <v>64</v>
      </c>
      <c r="D37" s="36"/>
      <c r="E37" s="36"/>
      <c r="F37" s="36"/>
      <c r="G37" s="36"/>
      <c r="H37" s="36"/>
      <c r="I37" s="36"/>
      <c r="J37" s="36"/>
      <c r="K37" s="37"/>
    </row>
    <row r="38" spans="2:12" ht="30" x14ac:dyDescent="0.25">
      <c r="B38" s="24" t="s">
        <v>46</v>
      </c>
      <c r="C38" s="36" t="s">
        <v>65</v>
      </c>
      <c r="D38" s="36"/>
      <c r="E38" s="36"/>
      <c r="F38" s="36"/>
      <c r="G38" s="36"/>
      <c r="H38" s="36"/>
      <c r="I38" s="36"/>
      <c r="J38" s="36"/>
      <c r="K38" s="37"/>
    </row>
    <row r="39" spans="2:12" ht="44.1" customHeight="1" x14ac:dyDescent="0.25">
      <c r="B39" s="24" t="s">
        <v>47</v>
      </c>
      <c r="C39" s="36" t="s">
        <v>71</v>
      </c>
      <c r="D39" s="36"/>
      <c r="E39" s="36"/>
      <c r="F39" s="36"/>
      <c r="G39" s="36"/>
      <c r="H39" s="36"/>
      <c r="I39" s="36"/>
      <c r="J39" s="36"/>
      <c r="K39" s="37"/>
    </row>
    <row r="40" spans="2:12" ht="30" x14ac:dyDescent="0.25">
      <c r="B40" s="24" t="s">
        <v>48</v>
      </c>
      <c r="C40" s="36" t="s">
        <v>66</v>
      </c>
      <c r="D40" s="36"/>
      <c r="E40" s="36"/>
      <c r="F40" s="36"/>
      <c r="G40" s="36"/>
      <c r="H40" s="36"/>
      <c r="I40" s="36"/>
      <c r="J40" s="36"/>
      <c r="K40" s="37"/>
    </row>
    <row r="41" spans="2:12" ht="15.75" x14ac:dyDescent="0.25">
      <c r="B41" s="38" t="s">
        <v>49</v>
      </c>
      <c r="C41" s="39"/>
      <c r="D41" s="39"/>
      <c r="E41" s="39"/>
      <c r="F41" s="39"/>
      <c r="G41" s="39"/>
      <c r="H41" s="39"/>
      <c r="I41" s="39"/>
      <c r="J41" s="39"/>
      <c r="K41" s="40"/>
    </row>
    <row r="42" spans="2:12" ht="15.75" x14ac:dyDescent="0.25">
      <c r="B42" s="41" t="s">
        <v>50</v>
      </c>
      <c r="C42" s="42"/>
      <c r="D42" s="42"/>
      <c r="E42" s="42"/>
      <c r="F42" s="42"/>
      <c r="G42" s="42"/>
      <c r="H42" s="42"/>
      <c r="I42" s="42"/>
      <c r="J42" s="42"/>
      <c r="K42" s="43"/>
      <c r="L42" s="1"/>
    </row>
    <row r="43" spans="2:12" ht="27.75" customHeight="1" x14ac:dyDescent="0.25">
      <c r="B43" s="44" t="s">
        <v>67</v>
      </c>
      <c r="C43" s="45"/>
      <c r="D43" s="45"/>
      <c r="E43" s="45"/>
      <c r="F43" s="45"/>
      <c r="G43" s="45"/>
      <c r="H43" s="45"/>
      <c r="I43" s="45"/>
      <c r="J43" s="45"/>
      <c r="K43" s="46"/>
    </row>
    <row r="44" spans="2:12" ht="27.75" customHeight="1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2:12" ht="30.75" customHeight="1" x14ac:dyDescent="0.25">
      <c r="B45" s="47" t="s">
        <v>76</v>
      </c>
      <c r="C45" s="47"/>
      <c r="D45" s="47"/>
      <c r="E45" s="47"/>
      <c r="F45" s="47"/>
      <c r="G45" s="47"/>
      <c r="H45" s="47"/>
      <c r="I45" s="47"/>
      <c r="J45" s="47"/>
      <c r="K45" s="47"/>
    </row>
    <row r="49" spans="2:11" ht="17.25" x14ac:dyDescent="0.35">
      <c r="B49" s="84" t="s">
        <v>72</v>
      </c>
      <c r="C49" s="84"/>
      <c r="D49" s="84"/>
      <c r="E49" s="84"/>
      <c r="F49" s="84"/>
      <c r="G49" s="84"/>
      <c r="H49" s="84"/>
      <c r="I49" s="84"/>
      <c r="J49" s="84"/>
      <c r="K49" s="84"/>
    </row>
    <row r="50" spans="2:11" ht="17.25" x14ac:dyDescent="0.35">
      <c r="B50" s="84" t="s">
        <v>73</v>
      </c>
      <c r="C50" s="84"/>
      <c r="D50" s="84"/>
      <c r="E50" s="84"/>
      <c r="F50" s="84"/>
      <c r="G50" s="84"/>
      <c r="H50" s="84"/>
      <c r="I50" s="84"/>
      <c r="J50" s="84"/>
      <c r="K50" s="84"/>
    </row>
    <row r="51" spans="2:11" ht="16.5" customHeight="1" x14ac:dyDescent="0.35">
      <c r="B51" s="85" t="s">
        <v>74</v>
      </c>
      <c r="C51" s="85"/>
      <c r="D51" s="85"/>
      <c r="E51" s="85"/>
      <c r="F51" s="85"/>
      <c r="G51" s="85"/>
      <c r="H51" s="85"/>
      <c r="I51" s="85"/>
      <c r="J51" s="85"/>
      <c r="K51" s="85"/>
    </row>
    <row r="52" spans="2:11" ht="131.25" hidden="1" customHeight="1" x14ac:dyDescent="0.35">
      <c r="B52" s="85" t="s">
        <v>75</v>
      </c>
      <c r="C52" s="85"/>
      <c r="D52" s="85"/>
      <c r="E52" s="85"/>
      <c r="F52" s="85"/>
      <c r="G52" s="85"/>
      <c r="H52" s="85"/>
      <c r="I52" s="85"/>
      <c r="J52" s="85"/>
      <c r="K52" s="85"/>
    </row>
  </sheetData>
  <mergeCells count="56">
    <mergeCell ref="B49:K49"/>
    <mergeCell ref="B50:K50"/>
    <mergeCell ref="B51:K51"/>
    <mergeCell ref="B52:K52"/>
    <mergeCell ref="D15:K15"/>
    <mergeCell ref="D16:K16"/>
    <mergeCell ref="B17:K17"/>
    <mergeCell ref="C18:K18"/>
    <mergeCell ref="C19:K19"/>
    <mergeCell ref="C20:K20"/>
    <mergeCell ref="B22:K22"/>
    <mergeCell ref="B23:K23"/>
    <mergeCell ref="B24:C24"/>
    <mergeCell ref="J24:K24"/>
    <mergeCell ref="D24:F24"/>
    <mergeCell ref="G24:I24"/>
    <mergeCell ref="B5:K5"/>
    <mergeCell ref="B6:K6"/>
    <mergeCell ref="B7:K7"/>
    <mergeCell ref="C1:K1"/>
    <mergeCell ref="C2:D2"/>
    <mergeCell ref="E2:I2"/>
    <mergeCell ref="C3:D3"/>
    <mergeCell ref="E3:I3"/>
    <mergeCell ref="B4:K4"/>
    <mergeCell ref="C8:K8"/>
    <mergeCell ref="C11:K11"/>
    <mergeCell ref="C12:K12"/>
    <mergeCell ref="B13:K13"/>
    <mergeCell ref="D14:K14"/>
    <mergeCell ref="H27:I27"/>
    <mergeCell ref="J27:K27"/>
    <mergeCell ref="D25:F25"/>
    <mergeCell ref="G25:I25"/>
    <mergeCell ref="F27:G27"/>
    <mergeCell ref="B42:K42"/>
    <mergeCell ref="B43:K43"/>
    <mergeCell ref="B45:K45"/>
    <mergeCell ref="C9:K9"/>
    <mergeCell ref="C10:K10"/>
    <mergeCell ref="C21:K21"/>
    <mergeCell ref="B31:K31"/>
    <mergeCell ref="B32:K32"/>
    <mergeCell ref="C33:K33"/>
    <mergeCell ref="C34:K34"/>
    <mergeCell ref="C35:K35"/>
    <mergeCell ref="C36:K36"/>
    <mergeCell ref="B25:C25"/>
    <mergeCell ref="J25:K25"/>
    <mergeCell ref="B26:K26"/>
    <mergeCell ref="D27:E27"/>
    <mergeCell ref="C37:K37"/>
    <mergeCell ref="C38:K38"/>
    <mergeCell ref="C39:K39"/>
    <mergeCell ref="C40:K40"/>
    <mergeCell ref="B41:K41"/>
  </mergeCells>
  <phoneticPr fontId="23" type="noConversion"/>
  <dataValidations count="16">
    <dataValidation allowBlank="1" showInputMessage="1" showErrorMessage="1" prompt="Monto ejecutado en el trimestre" sqref="I28" xr:uid="{90E46E24-8E3F-4224-9F5D-F387CD76556E}"/>
    <dataValidation allowBlank="1" showInputMessage="1" showErrorMessage="1" prompt="Meta alcanzada en el trimestre" sqref="H28:H30 I29:I30" xr:uid="{078E0B3D-C3D5-4323-9A6F-7DD5AA0A91C9}"/>
    <dataValidation allowBlank="1" showInputMessage="1" showErrorMessage="1" prompt="Monto presupuestado para el producto" sqref="E28 E29:F30 G28:G30" xr:uid="{247AEBBA-5BB4-404D-982B-514E41C68A75}"/>
    <dataValidation allowBlank="1" showInputMessage="1" showErrorMessage="1" prompt="Meta anual del indicador" sqref="F28 D28:D30" xr:uid="{F1CB8B99-164D-4F51-9E69-AECE57493A93}"/>
    <dataValidation allowBlank="1" showInputMessage="1" showErrorMessage="1" prompt="Nombre del indicador" sqref="C28:C30" xr:uid="{3FF3C7F1-052B-4689-97E1-0EEC782A6AE3}"/>
    <dataValidation allowBlank="1" showInputMessage="1" showErrorMessage="1" prompt="Nombre de cada producto" sqref="B28:B30" xr:uid="{2947E0C5-61A1-48DD-8DCD-04F9232477FC}"/>
    <dataValidation allowBlank="1" showInputMessage="1" showErrorMessage="1" prompt="¿En qué consiste el programa?" sqref="C19:K19" xr:uid="{62A115CE-2B60-46C3-984B-7AFEDE3E4DF6}"/>
    <dataValidation allowBlank="1" showInputMessage="1" showErrorMessage="1" prompt="Presupuesto del programa" sqref="G25 B25:D25" xr:uid="{2C90DB71-EB15-47FB-969B-D3C6779E55E0}"/>
    <dataValidation allowBlank="1" showInputMessage="1" showErrorMessage="1" prompt="Oportunidades de mejora identificadas" sqref="B43:K44" xr:uid="{DA848EFB-3FC8-4206-B557-B09F4E34DBE3}"/>
    <dataValidation allowBlank="1" showInputMessage="1" showErrorMessage="1" prompt="De existir desvío, explicar razones." sqref="D36:K36 C36:C40" xr:uid="{515EC1A5-40CC-4137-AACF-B9641D621362}"/>
    <dataValidation allowBlank="1" showInputMessage="1" showErrorMessage="1" prompt="1. Describir lo plasmado en el presupuesto_x000a_2. Describir lo alcanzado en términos financieros y de producción " sqref="C35:K35" xr:uid="{25050C4D-DB5C-4B84-8295-7C7BA8C4B2F7}"/>
    <dataValidation allowBlank="1" showInputMessage="1" showErrorMessage="1" prompt="¿En qué consiste el producto? su objetivo" sqref="C34:K34" xr:uid="{30F83571-E232-429D-954B-543E07F4F441}"/>
    <dataValidation allowBlank="1" showInputMessage="1" showErrorMessage="1" prompt="Nombre del producto" sqref="C33:K33" xr:uid="{07134B3E-7250-4D9C-8578-2BD8EEE455C7}"/>
    <dataValidation allowBlank="1" showInputMessage="1" showErrorMessage="1" prompt="¿A quién va dirigido el programa?, ¿qué característica tiene esta población que requiere ser beneficiada?" sqref="C20:K20" xr:uid="{1FF7ADCB-407D-412A-8301-3F3D858B12EA}"/>
    <dataValidation allowBlank="1" showInputMessage="1" prompt="Nombre del capítulo" sqref="C8:K10" xr:uid="{07B7AB73-0E1F-44B0-8415-B249656B6A1B}"/>
    <dataValidation allowBlank="1" sqref="B8" xr:uid="{4E4D531B-D39C-42CD-8509-9C2E6575184D}"/>
  </dataValidations>
  <pageMargins left="0.7" right="0.7" top="0.75" bottom="0.75" header="0.3" footer="0.3"/>
  <pageSetup scale="53" orientation="portrait" r:id="rId1"/>
  <colBreaks count="1" manualBreakCount="1">
    <brk id="13" max="51" man="1"/>
  </colBreaks>
  <ignoredErrors>
    <ignoredError sqref="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2022-07-13T17:48:56Z</cp:lastPrinted>
  <dcterms:created xsi:type="dcterms:W3CDTF">2021-03-22T15:50:10Z</dcterms:created>
  <dcterms:modified xsi:type="dcterms:W3CDTF">2022-07-13T17:59:40Z</dcterms:modified>
  <cp:category/>
  <cp:contentStatus/>
</cp:coreProperties>
</file>